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LRICH\Desktop\foto-digitál\RÁMCOVKA VÝTAHY\zadávací dokumentace\"/>
    </mc:Choice>
  </mc:AlternateContent>
  <bookViews>
    <workbookView xWindow="0" yWindow="0" windowWidth="28800" windowHeight="12345" firstSheet="1" activeTab="1"/>
  </bookViews>
  <sheets>
    <sheet name="Rekapitulace stavby" sheetId="1" state="veryHidden" r:id="rId1"/>
    <sheet name="OR_PHA - Opravy osobních ..." sheetId="2" r:id="rId2"/>
  </sheets>
  <definedNames>
    <definedName name="_xlnm._FilterDatabase" localSheetId="1" hidden="1">'OR_PHA - Opravy osobních ...'!$C$115:$I$356</definedName>
    <definedName name="_xlnm.Print_Titles" localSheetId="1">'OR_PHA - Opravy osobních ...'!$115:$115</definedName>
    <definedName name="_xlnm.Print_Titles" localSheetId="0">'Rekapitulace stavby'!$92:$92</definedName>
    <definedName name="_xlnm.Print_Area" localSheetId="1">'OR_PHA - Opravy osobních ...'!$C$105:$H$356</definedName>
    <definedName name="_xlnm.Print_Area" localSheetId="0">'Rekapitulace stavby'!$D$4:$AO$76,'Rekapitulace stavby'!$C$82:$AQ$96</definedName>
  </definedNames>
  <calcPr calcId="162913"/>
</workbook>
</file>

<file path=xl/calcChain.xml><?xml version="1.0" encoding="utf-8"?>
<calcChain xmlns="http://schemas.openxmlformats.org/spreadsheetml/2006/main">
  <c r="F113" i="2" l="1"/>
  <c r="AY95" i="1" l="1"/>
  <c r="AX95" i="1"/>
  <c r="BG355" i="2"/>
  <c r="BF355" i="2"/>
  <c r="BE355" i="2"/>
  <c r="BD355" i="2"/>
  <c r="R355" i="2"/>
  <c r="P355" i="2"/>
  <c r="N355" i="2"/>
  <c r="BG354" i="2"/>
  <c r="BF354" i="2"/>
  <c r="BE354" i="2"/>
  <c r="BD354" i="2"/>
  <c r="R354" i="2"/>
  <c r="P354" i="2"/>
  <c r="N354" i="2"/>
  <c r="BG352" i="2"/>
  <c r="BF352" i="2"/>
  <c r="BE352" i="2"/>
  <c r="BD352" i="2"/>
  <c r="R352" i="2"/>
  <c r="P352" i="2"/>
  <c r="N352" i="2"/>
  <c r="BG350" i="2"/>
  <c r="BF350" i="2"/>
  <c r="BE350" i="2"/>
  <c r="BD350" i="2"/>
  <c r="R350" i="2"/>
  <c r="P350" i="2"/>
  <c r="N350" i="2"/>
  <c r="BG348" i="2"/>
  <c r="BF348" i="2"/>
  <c r="BE348" i="2"/>
  <c r="BD348" i="2"/>
  <c r="R348" i="2"/>
  <c r="P348" i="2"/>
  <c r="N348" i="2"/>
  <c r="BG346" i="2"/>
  <c r="BF346" i="2"/>
  <c r="BE346" i="2"/>
  <c r="BD346" i="2"/>
  <c r="R346" i="2"/>
  <c r="P346" i="2"/>
  <c r="N346" i="2"/>
  <c r="BG345" i="2"/>
  <c r="BF345" i="2"/>
  <c r="BE345" i="2"/>
  <c r="BD345" i="2"/>
  <c r="R345" i="2"/>
  <c r="P345" i="2"/>
  <c r="N345" i="2"/>
  <c r="BG343" i="2"/>
  <c r="BF343" i="2"/>
  <c r="BE343" i="2"/>
  <c r="BD343" i="2"/>
  <c r="R343" i="2"/>
  <c r="P343" i="2"/>
  <c r="N343" i="2"/>
  <c r="BG341" i="2"/>
  <c r="BF341" i="2"/>
  <c r="BE341" i="2"/>
  <c r="BD341" i="2"/>
  <c r="R341" i="2"/>
  <c r="P341" i="2"/>
  <c r="N341" i="2"/>
  <c r="BG338" i="2"/>
  <c r="BF338" i="2"/>
  <c r="BE338" i="2"/>
  <c r="BD338" i="2"/>
  <c r="R338" i="2"/>
  <c r="P338" i="2"/>
  <c r="N338" i="2"/>
  <c r="BG336" i="2"/>
  <c r="BF336" i="2"/>
  <c r="BE336" i="2"/>
  <c r="BD336" i="2"/>
  <c r="R336" i="2"/>
  <c r="P336" i="2"/>
  <c r="N336" i="2"/>
  <c r="BG335" i="2"/>
  <c r="BF335" i="2"/>
  <c r="BE335" i="2"/>
  <c r="BD335" i="2"/>
  <c r="R335" i="2"/>
  <c r="P335" i="2"/>
  <c r="N335" i="2"/>
  <c r="BG334" i="2"/>
  <c r="BF334" i="2"/>
  <c r="BE334" i="2"/>
  <c r="BD334" i="2"/>
  <c r="R334" i="2"/>
  <c r="P334" i="2"/>
  <c r="N334" i="2"/>
  <c r="BG333" i="2"/>
  <c r="BF333" i="2"/>
  <c r="BE333" i="2"/>
  <c r="BD333" i="2"/>
  <c r="R333" i="2"/>
  <c r="P333" i="2"/>
  <c r="N333" i="2"/>
  <c r="BG332" i="2"/>
  <c r="BF332" i="2"/>
  <c r="BE332" i="2"/>
  <c r="BD332" i="2"/>
  <c r="R332" i="2"/>
  <c r="P332" i="2"/>
  <c r="N332" i="2"/>
  <c r="BG331" i="2"/>
  <c r="BF331" i="2"/>
  <c r="BE331" i="2"/>
  <c r="BD331" i="2"/>
  <c r="R331" i="2"/>
  <c r="P331" i="2"/>
  <c r="N331" i="2"/>
  <c r="BG330" i="2"/>
  <c r="BF330" i="2"/>
  <c r="BE330" i="2"/>
  <c r="BD330" i="2"/>
  <c r="R330" i="2"/>
  <c r="P330" i="2"/>
  <c r="N330" i="2"/>
  <c r="BG329" i="2"/>
  <c r="BF329" i="2"/>
  <c r="BE329" i="2"/>
  <c r="BD329" i="2"/>
  <c r="R329" i="2"/>
  <c r="P329" i="2"/>
  <c r="N329" i="2"/>
  <c r="BG328" i="2"/>
  <c r="BF328" i="2"/>
  <c r="BE328" i="2"/>
  <c r="BD328" i="2"/>
  <c r="R328" i="2"/>
  <c r="P328" i="2"/>
  <c r="N328" i="2"/>
  <c r="BG327" i="2"/>
  <c r="BF327" i="2"/>
  <c r="BE327" i="2"/>
  <c r="BD327" i="2"/>
  <c r="R327" i="2"/>
  <c r="P327" i="2"/>
  <c r="N327" i="2"/>
  <c r="BG326" i="2"/>
  <c r="BF326" i="2"/>
  <c r="BE326" i="2"/>
  <c r="BD326" i="2"/>
  <c r="R326" i="2"/>
  <c r="P326" i="2"/>
  <c r="N326" i="2"/>
  <c r="BG325" i="2"/>
  <c r="BF325" i="2"/>
  <c r="BE325" i="2"/>
  <c r="BD325" i="2"/>
  <c r="R325" i="2"/>
  <c r="P325" i="2"/>
  <c r="N325" i="2"/>
  <c r="BG324" i="2"/>
  <c r="BF324" i="2"/>
  <c r="BE324" i="2"/>
  <c r="BD324" i="2"/>
  <c r="R324" i="2"/>
  <c r="P324" i="2"/>
  <c r="N324" i="2"/>
  <c r="BG323" i="2"/>
  <c r="BF323" i="2"/>
  <c r="BE323" i="2"/>
  <c r="BD323" i="2"/>
  <c r="R323" i="2"/>
  <c r="P323" i="2"/>
  <c r="N323" i="2"/>
  <c r="BG322" i="2"/>
  <c r="BF322" i="2"/>
  <c r="BE322" i="2"/>
  <c r="BD322" i="2"/>
  <c r="R322" i="2"/>
  <c r="P322" i="2"/>
  <c r="N322" i="2"/>
  <c r="BG321" i="2"/>
  <c r="BF321" i="2"/>
  <c r="BE321" i="2"/>
  <c r="BD321" i="2"/>
  <c r="R321" i="2"/>
  <c r="P321" i="2"/>
  <c r="N321" i="2"/>
  <c r="BG320" i="2"/>
  <c r="BF320" i="2"/>
  <c r="BE320" i="2"/>
  <c r="BD320" i="2"/>
  <c r="R320" i="2"/>
  <c r="P320" i="2"/>
  <c r="N320" i="2"/>
  <c r="BG319" i="2"/>
  <c r="BF319" i="2"/>
  <c r="BE319" i="2"/>
  <c r="BD319" i="2"/>
  <c r="R319" i="2"/>
  <c r="P319" i="2"/>
  <c r="N319" i="2"/>
  <c r="BG318" i="2"/>
  <c r="BF318" i="2"/>
  <c r="BE318" i="2"/>
  <c r="BD318" i="2"/>
  <c r="R318" i="2"/>
  <c r="P318" i="2"/>
  <c r="N318" i="2"/>
  <c r="BG317" i="2"/>
  <c r="BF317" i="2"/>
  <c r="BE317" i="2"/>
  <c r="BD317" i="2"/>
  <c r="R317" i="2"/>
  <c r="P317" i="2"/>
  <c r="N317" i="2"/>
  <c r="BG315" i="2"/>
  <c r="BF315" i="2"/>
  <c r="BE315" i="2"/>
  <c r="BD315" i="2"/>
  <c r="R315" i="2"/>
  <c r="P315" i="2"/>
  <c r="N315" i="2"/>
  <c r="BG314" i="2"/>
  <c r="BF314" i="2"/>
  <c r="BE314" i="2"/>
  <c r="BD314" i="2"/>
  <c r="R314" i="2"/>
  <c r="P314" i="2"/>
  <c r="N314" i="2"/>
  <c r="BG313" i="2"/>
  <c r="BF313" i="2"/>
  <c r="BE313" i="2"/>
  <c r="BD313" i="2"/>
  <c r="R313" i="2"/>
  <c r="P313" i="2"/>
  <c r="N313" i="2"/>
  <c r="BG312" i="2"/>
  <c r="BF312" i="2"/>
  <c r="BE312" i="2"/>
  <c r="BD312" i="2"/>
  <c r="R312" i="2"/>
  <c r="P312" i="2"/>
  <c r="N312" i="2"/>
  <c r="BG311" i="2"/>
  <c r="BF311" i="2"/>
  <c r="BE311" i="2"/>
  <c r="BD311" i="2"/>
  <c r="R311" i="2"/>
  <c r="P311" i="2"/>
  <c r="N311" i="2"/>
  <c r="BG310" i="2"/>
  <c r="BF310" i="2"/>
  <c r="BE310" i="2"/>
  <c r="BD310" i="2"/>
  <c r="R310" i="2"/>
  <c r="P310" i="2"/>
  <c r="N310" i="2"/>
  <c r="BG309" i="2"/>
  <c r="BF309" i="2"/>
  <c r="BE309" i="2"/>
  <c r="BD309" i="2"/>
  <c r="R309" i="2"/>
  <c r="P309" i="2"/>
  <c r="N309" i="2"/>
  <c r="BG308" i="2"/>
  <c r="BF308" i="2"/>
  <c r="BE308" i="2"/>
  <c r="BD308" i="2"/>
  <c r="R308" i="2"/>
  <c r="P308" i="2"/>
  <c r="N308" i="2"/>
  <c r="BG307" i="2"/>
  <c r="BF307" i="2"/>
  <c r="BE307" i="2"/>
  <c r="BD307" i="2"/>
  <c r="R307" i="2"/>
  <c r="P307" i="2"/>
  <c r="N307" i="2"/>
  <c r="BG306" i="2"/>
  <c r="BF306" i="2"/>
  <c r="BE306" i="2"/>
  <c r="BD306" i="2"/>
  <c r="R306" i="2"/>
  <c r="P306" i="2"/>
  <c r="N306" i="2"/>
  <c r="BG305" i="2"/>
  <c r="BF305" i="2"/>
  <c r="BE305" i="2"/>
  <c r="BD305" i="2"/>
  <c r="R305" i="2"/>
  <c r="P305" i="2"/>
  <c r="N305" i="2"/>
  <c r="BG304" i="2"/>
  <c r="BF304" i="2"/>
  <c r="BE304" i="2"/>
  <c r="BD304" i="2"/>
  <c r="R304" i="2"/>
  <c r="P304" i="2"/>
  <c r="N304" i="2"/>
  <c r="BG303" i="2"/>
  <c r="BF303" i="2"/>
  <c r="BE303" i="2"/>
  <c r="BD303" i="2"/>
  <c r="R303" i="2"/>
  <c r="P303" i="2"/>
  <c r="N303" i="2"/>
  <c r="BG302" i="2"/>
  <c r="BF302" i="2"/>
  <c r="BE302" i="2"/>
  <c r="BD302" i="2"/>
  <c r="R302" i="2"/>
  <c r="P302" i="2"/>
  <c r="N302" i="2"/>
  <c r="BG301" i="2"/>
  <c r="BF301" i="2"/>
  <c r="BE301" i="2"/>
  <c r="BD301" i="2"/>
  <c r="R301" i="2"/>
  <c r="P301" i="2"/>
  <c r="N301" i="2"/>
  <c r="BG300" i="2"/>
  <c r="BF300" i="2"/>
  <c r="BE300" i="2"/>
  <c r="BD300" i="2"/>
  <c r="R300" i="2"/>
  <c r="P300" i="2"/>
  <c r="N300" i="2"/>
  <c r="BG299" i="2"/>
  <c r="BF299" i="2"/>
  <c r="BE299" i="2"/>
  <c r="BD299" i="2"/>
  <c r="R299" i="2"/>
  <c r="P299" i="2"/>
  <c r="N299" i="2"/>
  <c r="BG298" i="2"/>
  <c r="BF298" i="2"/>
  <c r="BE298" i="2"/>
  <c r="BD298" i="2"/>
  <c r="R298" i="2"/>
  <c r="P298" i="2"/>
  <c r="N298" i="2"/>
  <c r="BG297" i="2"/>
  <c r="BF297" i="2"/>
  <c r="BE297" i="2"/>
  <c r="BD297" i="2"/>
  <c r="R297" i="2"/>
  <c r="P297" i="2"/>
  <c r="N297" i="2"/>
  <c r="BG296" i="2"/>
  <c r="BF296" i="2"/>
  <c r="BE296" i="2"/>
  <c r="BD296" i="2"/>
  <c r="R296" i="2"/>
  <c r="P296" i="2"/>
  <c r="N296" i="2"/>
  <c r="BG295" i="2"/>
  <c r="BF295" i="2"/>
  <c r="BE295" i="2"/>
  <c r="BD295" i="2"/>
  <c r="R295" i="2"/>
  <c r="P295" i="2"/>
  <c r="N295" i="2"/>
  <c r="BG294" i="2"/>
  <c r="BF294" i="2"/>
  <c r="BE294" i="2"/>
  <c r="BD294" i="2"/>
  <c r="R294" i="2"/>
  <c r="P294" i="2"/>
  <c r="N294" i="2"/>
  <c r="BG293" i="2"/>
  <c r="BF293" i="2"/>
  <c r="BE293" i="2"/>
  <c r="BD293" i="2"/>
  <c r="R293" i="2"/>
  <c r="P293" i="2"/>
  <c r="N293" i="2"/>
  <c r="BG292" i="2"/>
  <c r="BF292" i="2"/>
  <c r="BE292" i="2"/>
  <c r="BD292" i="2"/>
  <c r="R292" i="2"/>
  <c r="P292" i="2"/>
  <c r="N292" i="2"/>
  <c r="BG291" i="2"/>
  <c r="BF291" i="2"/>
  <c r="BE291" i="2"/>
  <c r="BD291" i="2"/>
  <c r="R291" i="2"/>
  <c r="P291" i="2"/>
  <c r="N291" i="2"/>
  <c r="BG290" i="2"/>
  <c r="BF290" i="2"/>
  <c r="BE290" i="2"/>
  <c r="BD290" i="2"/>
  <c r="R290" i="2"/>
  <c r="P290" i="2"/>
  <c r="N290" i="2"/>
  <c r="BG289" i="2"/>
  <c r="BF289" i="2"/>
  <c r="BE289" i="2"/>
  <c r="BD289" i="2"/>
  <c r="R289" i="2"/>
  <c r="P289" i="2"/>
  <c r="N289" i="2"/>
  <c r="BG288" i="2"/>
  <c r="BF288" i="2"/>
  <c r="BE288" i="2"/>
  <c r="BD288" i="2"/>
  <c r="R288" i="2"/>
  <c r="P288" i="2"/>
  <c r="N288" i="2"/>
  <c r="BG287" i="2"/>
  <c r="BF287" i="2"/>
  <c r="BE287" i="2"/>
  <c r="BD287" i="2"/>
  <c r="R287" i="2"/>
  <c r="P287" i="2"/>
  <c r="N287" i="2"/>
  <c r="BG286" i="2"/>
  <c r="BF286" i="2"/>
  <c r="BE286" i="2"/>
  <c r="BD286" i="2"/>
  <c r="R286" i="2"/>
  <c r="P286" i="2"/>
  <c r="N286" i="2"/>
  <c r="BG285" i="2"/>
  <c r="BF285" i="2"/>
  <c r="BE285" i="2"/>
  <c r="BD285" i="2"/>
  <c r="R285" i="2"/>
  <c r="P285" i="2"/>
  <c r="N285" i="2"/>
  <c r="BG284" i="2"/>
  <c r="BF284" i="2"/>
  <c r="BE284" i="2"/>
  <c r="BD284" i="2"/>
  <c r="R284" i="2"/>
  <c r="P284" i="2"/>
  <c r="N284" i="2"/>
  <c r="BG283" i="2"/>
  <c r="BF283" i="2"/>
  <c r="BE283" i="2"/>
  <c r="BD283" i="2"/>
  <c r="R283" i="2"/>
  <c r="P283" i="2"/>
  <c r="N283" i="2"/>
  <c r="BG282" i="2"/>
  <c r="BF282" i="2"/>
  <c r="BE282" i="2"/>
  <c r="BD282" i="2"/>
  <c r="R282" i="2"/>
  <c r="P282" i="2"/>
  <c r="N282" i="2"/>
  <c r="BG281" i="2"/>
  <c r="BF281" i="2"/>
  <c r="BE281" i="2"/>
  <c r="BD281" i="2"/>
  <c r="R281" i="2"/>
  <c r="P281" i="2"/>
  <c r="N281" i="2"/>
  <c r="BG280" i="2"/>
  <c r="BF280" i="2"/>
  <c r="BE280" i="2"/>
  <c r="BD280" i="2"/>
  <c r="R280" i="2"/>
  <c r="P280" i="2"/>
  <c r="N280" i="2"/>
  <c r="BG279" i="2"/>
  <c r="BF279" i="2"/>
  <c r="BE279" i="2"/>
  <c r="BD279" i="2"/>
  <c r="R279" i="2"/>
  <c r="P279" i="2"/>
  <c r="N279" i="2"/>
  <c r="BG278" i="2"/>
  <c r="BF278" i="2"/>
  <c r="BE278" i="2"/>
  <c r="BD278" i="2"/>
  <c r="R278" i="2"/>
  <c r="P278" i="2"/>
  <c r="N278" i="2"/>
  <c r="BG277" i="2"/>
  <c r="BF277" i="2"/>
  <c r="BE277" i="2"/>
  <c r="BD277" i="2"/>
  <c r="R277" i="2"/>
  <c r="P277" i="2"/>
  <c r="N277" i="2"/>
  <c r="BG276" i="2"/>
  <c r="BF276" i="2"/>
  <c r="BE276" i="2"/>
  <c r="BD276" i="2"/>
  <c r="R276" i="2"/>
  <c r="P276" i="2"/>
  <c r="N276" i="2"/>
  <c r="BG275" i="2"/>
  <c r="BF275" i="2"/>
  <c r="BE275" i="2"/>
  <c r="BD275" i="2"/>
  <c r="R275" i="2"/>
  <c r="P275" i="2"/>
  <c r="N275" i="2"/>
  <c r="BG274" i="2"/>
  <c r="BF274" i="2"/>
  <c r="BE274" i="2"/>
  <c r="BD274" i="2"/>
  <c r="R274" i="2"/>
  <c r="P274" i="2"/>
  <c r="N274" i="2"/>
  <c r="BG273" i="2"/>
  <c r="BF273" i="2"/>
  <c r="BE273" i="2"/>
  <c r="BD273" i="2"/>
  <c r="R273" i="2"/>
  <c r="P273" i="2"/>
  <c r="N273" i="2"/>
  <c r="BG272" i="2"/>
  <c r="BF272" i="2"/>
  <c r="BE272" i="2"/>
  <c r="BD272" i="2"/>
  <c r="R272" i="2"/>
  <c r="P272" i="2"/>
  <c r="N272" i="2"/>
  <c r="BG271" i="2"/>
  <c r="BF271" i="2"/>
  <c r="BE271" i="2"/>
  <c r="BD271" i="2"/>
  <c r="R271" i="2"/>
  <c r="P271" i="2"/>
  <c r="N271" i="2"/>
  <c r="BG270" i="2"/>
  <c r="BF270" i="2"/>
  <c r="BE270" i="2"/>
  <c r="BD270" i="2"/>
  <c r="R270" i="2"/>
  <c r="P270" i="2"/>
  <c r="N270" i="2"/>
  <c r="BG269" i="2"/>
  <c r="BF269" i="2"/>
  <c r="BE269" i="2"/>
  <c r="BD269" i="2"/>
  <c r="R269" i="2"/>
  <c r="P269" i="2"/>
  <c r="N269" i="2"/>
  <c r="BG268" i="2"/>
  <c r="BF268" i="2"/>
  <c r="BE268" i="2"/>
  <c r="BD268" i="2"/>
  <c r="R268" i="2"/>
  <c r="P268" i="2"/>
  <c r="N268" i="2"/>
  <c r="BG267" i="2"/>
  <c r="BF267" i="2"/>
  <c r="BE267" i="2"/>
  <c r="BD267" i="2"/>
  <c r="R267" i="2"/>
  <c r="P267" i="2"/>
  <c r="N267" i="2"/>
  <c r="BG266" i="2"/>
  <c r="BF266" i="2"/>
  <c r="BE266" i="2"/>
  <c r="BD266" i="2"/>
  <c r="R266" i="2"/>
  <c r="P266" i="2"/>
  <c r="N266" i="2"/>
  <c r="BG265" i="2"/>
  <c r="BF265" i="2"/>
  <c r="BE265" i="2"/>
  <c r="BD265" i="2"/>
  <c r="R265" i="2"/>
  <c r="P265" i="2"/>
  <c r="N265" i="2"/>
  <c r="BG264" i="2"/>
  <c r="BF264" i="2"/>
  <c r="BE264" i="2"/>
  <c r="BD264" i="2"/>
  <c r="R264" i="2"/>
  <c r="P264" i="2"/>
  <c r="N264" i="2"/>
  <c r="BG263" i="2"/>
  <c r="BF263" i="2"/>
  <c r="BE263" i="2"/>
  <c r="BD263" i="2"/>
  <c r="R263" i="2"/>
  <c r="P263" i="2"/>
  <c r="N263" i="2"/>
  <c r="BG262" i="2"/>
  <c r="BF262" i="2"/>
  <c r="BE262" i="2"/>
  <c r="BD262" i="2"/>
  <c r="R262" i="2"/>
  <c r="P262" i="2"/>
  <c r="N262" i="2"/>
  <c r="BG261" i="2"/>
  <c r="BF261" i="2"/>
  <c r="BE261" i="2"/>
  <c r="BD261" i="2"/>
  <c r="R261" i="2"/>
  <c r="P261" i="2"/>
  <c r="N261" i="2"/>
  <c r="BG260" i="2"/>
  <c r="BF260" i="2"/>
  <c r="BE260" i="2"/>
  <c r="BD260" i="2"/>
  <c r="R260" i="2"/>
  <c r="P260" i="2"/>
  <c r="N260" i="2"/>
  <c r="BG259" i="2"/>
  <c r="BF259" i="2"/>
  <c r="BE259" i="2"/>
  <c r="BD259" i="2"/>
  <c r="R259" i="2"/>
  <c r="P259" i="2"/>
  <c r="N259" i="2"/>
  <c r="BG258" i="2"/>
  <c r="BF258" i="2"/>
  <c r="BE258" i="2"/>
  <c r="BD258" i="2"/>
  <c r="R258" i="2"/>
  <c r="P258" i="2"/>
  <c r="N258" i="2"/>
  <c r="BG257" i="2"/>
  <c r="BF257" i="2"/>
  <c r="BE257" i="2"/>
  <c r="BD257" i="2"/>
  <c r="R257" i="2"/>
  <c r="P257" i="2"/>
  <c r="N257" i="2"/>
  <c r="BG256" i="2"/>
  <c r="BF256" i="2"/>
  <c r="BE256" i="2"/>
  <c r="BD256" i="2"/>
  <c r="R256" i="2"/>
  <c r="P256" i="2"/>
  <c r="N256" i="2"/>
  <c r="BG255" i="2"/>
  <c r="BF255" i="2"/>
  <c r="BE255" i="2"/>
  <c r="BD255" i="2"/>
  <c r="R255" i="2"/>
  <c r="P255" i="2"/>
  <c r="N255" i="2"/>
  <c r="BG254" i="2"/>
  <c r="BF254" i="2"/>
  <c r="BE254" i="2"/>
  <c r="BD254" i="2"/>
  <c r="R254" i="2"/>
  <c r="P254" i="2"/>
  <c r="N254" i="2"/>
  <c r="BG253" i="2"/>
  <c r="BF253" i="2"/>
  <c r="BE253" i="2"/>
  <c r="BD253" i="2"/>
  <c r="R253" i="2"/>
  <c r="P253" i="2"/>
  <c r="N253" i="2"/>
  <c r="BG252" i="2"/>
  <c r="BF252" i="2"/>
  <c r="BE252" i="2"/>
  <c r="BD252" i="2"/>
  <c r="R252" i="2"/>
  <c r="P252" i="2"/>
  <c r="N252" i="2"/>
  <c r="BG251" i="2"/>
  <c r="BF251" i="2"/>
  <c r="BE251" i="2"/>
  <c r="BD251" i="2"/>
  <c r="R251" i="2"/>
  <c r="P251" i="2"/>
  <c r="N251" i="2"/>
  <c r="BG250" i="2"/>
  <c r="BF250" i="2"/>
  <c r="BE250" i="2"/>
  <c r="BD250" i="2"/>
  <c r="R250" i="2"/>
  <c r="P250" i="2"/>
  <c r="N250" i="2"/>
  <c r="BG249" i="2"/>
  <c r="BF249" i="2"/>
  <c r="BE249" i="2"/>
  <c r="BD249" i="2"/>
  <c r="R249" i="2"/>
  <c r="P249" i="2"/>
  <c r="N249" i="2"/>
  <c r="BG248" i="2"/>
  <c r="BF248" i="2"/>
  <c r="BE248" i="2"/>
  <c r="BD248" i="2"/>
  <c r="R248" i="2"/>
  <c r="P248" i="2"/>
  <c r="N248" i="2"/>
  <c r="BG247" i="2"/>
  <c r="BF247" i="2"/>
  <c r="BE247" i="2"/>
  <c r="BD247" i="2"/>
  <c r="R247" i="2"/>
  <c r="P247" i="2"/>
  <c r="N247" i="2"/>
  <c r="BG246" i="2"/>
  <c r="BF246" i="2"/>
  <c r="BE246" i="2"/>
  <c r="BD246" i="2"/>
  <c r="R246" i="2"/>
  <c r="P246" i="2"/>
  <c r="N246" i="2"/>
  <c r="BG245" i="2"/>
  <c r="BF245" i="2"/>
  <c r="BE245" i="2"/>
  <c r="BD245" i="2"/>
  <c r="R245" i="2"/>
  <c r="P245" i="2"/>
  <c r="N245" i="2"/>
  <c r="BG244" i="2"/>
  <c r="BF244" i="2"/>
  <c r="BE244" i="2"/>
  <c r="BD244" i="2"/>
  <c r="R244" i="2"/>
  <c r="P244" i="2"/>
  <c r="N244" i="2"/>
  <c r="BG243" i="2"/>
  <c r="BF243" i="2"/>
  <c r="BE243" i="2"/>
  <c r="BD243" i="2"/>
  <c r="R243" i="2"/>
  <c r="P243" i="2"/>
  <c r="N243" i="2"/>
  <c r="BG242" i="2"/>
  <c r="BF242" i="2"/>
  <c r="BE242" i="2"/>
  <c r="BD242" i="2"/>
  <c r="R242" i="2"/>
  <c r="P242" i="2"/>
  <c r="N242" i="2"/>
  <c r="BG241" i="2"/>
  <c r="BF241" i="2"/>
  <c r="BE241" i="2"/>
  <c r="BD241" i="2"/>
  <c r="R241" i="2"/>
  <c r="P241" i="2"/>
  <c r="N241" i="2"/>
  <c r="BG240" i="2"/>
  <c r="BF240" i="2"/>
  <c r="BE240" i="2"/>
  <c r="BD240" i="2"/>
  <c r="R240" i="2"/>
  <c r="P240" i="2"/>
  <c r="N240" i="2"/>
  <c r="BG239" i="2"/>
  <c r="BF239" i="2"/>
  <c r="BE239" i="2"/>
  <c r="BD239" i="2"/>
  <c r="R239" i="2"/>
  <c r="P239" i="2"/>
  <c r="N239" i="2"/>
  <c r="BG238" i="2"/>
  <c r="BF238" i="2"/>
  <c r="BE238" i="2"/>
  <c r="BD238" i="2"/>
  <c r="R238" i="2"/>
  <c r="P238" i="2"/>
  <c r="N238" i="2"/>
  <c r="BG237" i="2"/>
  <c r="BF237" i="2"/>
  <c r="BE237" i="2"/>
  <c r="BD237" i="2"/>
  <c r="R237" i="2"/>
  <c r="P237" i="2"/>
  <c r="N237" i="2"/>
  <c r="BG236" i="2"/>
  <c r="BF236" i="2"/>
  <c r="BE236" i="2"/>
  <c r="BD236" i="2"/>
  <c r="R236" i="2"/>
  <c r="P236" i="2"/>
  <c r="N236" i="2"/>
  <c r="BG235" i="2"/>
  <c r="BF235" i="2"/>
  <c r="BE235" i="2"/>
  <c r="BD235" i="2"/>
  <c r="R235" i="2"/>
  <c r="P235" i="2"/>
  <c r="N235" i="2"/>
  <c r="BG234" i="2"/>
  <c r="BF234" i="2"/>
  <c r="BE234" i="2"/>
  <c r="BD234" i="2"/>
  <c r="R234" i="2"/>
  <c r="P234" i="2"/>
  <c r="N234" i="2"/>
  <c r="BG233" i="2"/>
  <c r="BF233" i="2"/>
  <c r="BE233" i="2"/>
  <c r="BD233" i="2"/>
  <c r="R233" i="2"/>
  <c r="P233" i="2"/>
  <c r="N233" i="2"/>
  <c r="BG232" i="2"/>
  <c r="BF232" i="2"/>
  <c r="BE232" i="2"/>
  <c r="BD232" i="2"/>
  <c r="R232" i="2"/>
  <c r="P232" i="2"/>
  <c r="N232" i="2"/>
  <c r="BG231" i="2"/>
  <c r="BF231" i="2"/>
  <c r="BE231" i="2"/>
  <c r="BD231" i="2"/>
  <c r="R231" i="2"/>
  <c r="P231" i="2"/>
  <c r="N231" i="2"/>
  <c r="BG230" i="2"/>
  <c r="BF230" i="2"/>
  <c r="BE230" i="2"/>
  <c r="BD230" i="2"/>
  <c r="R230" i="2"/>
  <c r="P230" i="2"/>
  <c r="N230" i="2"/>
  <c r="BG229" i="2"/>
  <c r="BF229" i="2"/>
  <c r="BE229" i="2"/>
  <c r="BD229" i="2"/>
  <c r="R229" i="2"/>
  <c r="P229" i="2"/>
  <c r="N229" i="2"/>
  <c r="BG228" i="2"/>
  <c r="BF228" i="2"/>
  <c r="BE228" i="2"/>
  <c r="BD228" i="2"/>
  <c r="R228" i="2"/>
  <c r="P228" i="2"/>
  <c r="N228" i="2"/>
  <c r="BG227" i="2"/>
  <c r="BF227" i="2"/>
  <c r="BE227" i="2"/>
  <c r="BD227" i="2"/>
  <c r="R227" i="2"/>
  <c r="P227" i="2"/>
  <c r="N227" i="2"/>
  <c r="BG226" i="2"/>
  <c r="BF226" i="2"/>
  <c r="BE226" i="2"/>
  <c r="BD226" i="2"/>
  <c r="R226" i="2"/>
  <c r="P226" i="2"/>
  <c r="N226" i="2"/>
  <c r="BG225" i="2"/>
  <c r="BF225" i="2"/>
  <c r="BE225" i="2"/>
  <c r="BD225" i="2"/>
  <c r="R225" i="2"/>
  <c r="P225" i="2"/>
  <c r="N225" i="2"/>
  <c r="BG224" i="2"/>
  <c r="BF224" i="2"/>
  <c r="BE224" i="2"/>
  <c r="BD224" i="2"/>
  <c r="R224" i="2"/>
  <c r="P224" i="2"/>
  <c r="N224" i="2"/>
  <c r="BG223" i="2"/>
  <c r="BF223" i="2"/>
  <c r="BE223" i="2"/>
  <c r="BD223" i="2"/>
  <c r="R223" i="2"/>
  <c r="P223" i="2"/>
  <c r="N223" i="2"/>
  <c r="BG222" i="2"/>
  <c r="BF222" i="2"/>
  <c r="BE222" i="2"/>
  <c r="BD222" i="2"/>
  <c r="R222" i="2"/>
  <c r="P222" i="2"/>
  <c r="N222" i="2"/>
  <c r="BG221" i="2"/>
  <c r="BF221" i="2"/>
  <c r="BE221" i="2"/>
  <c r="BD221" i="2"/>
  <c r="R221" i="2"/>
  <c r="P221" i="2"/>
  <c r="N221" i="2"/>
  <c r="BG220" i="2"/>
  <c r="BF220" i="2"/>
  <c r="BE220" i="2"/>
  <c r="BD220" i="2"/>
  <c r="R220" i="2"/>
  <c r="P220" i="2"/>
  <c r="N220" i="2"/>
  <c r="BG219" i="2"/>
  <c r="BF219" i="2"/>
  <c r="BE219" i="2"/>
  <c r="BD219" i="2"/>
  <c r="R219" i="2"/>
  <c r="P219" i="2"/>
  <c r="N219" i="2"/>
  <c r="BG218" i="2"/>
  <c r="BF218" i="2"/>
  <c r="BE218" i="2"/>
  <c r="BD218" i="2"/>
  <c r="R218" i="2"/>
  <c r="P218" i="2"/>
  <c r="N218" i="2"/>
  <c r="BG217" i="2"/>
  <c r="BF217" i="2"/>
  <c r="BE217" i="2"/>
  <c r="BD217" i="2"/>
  <c r="R217" i="2"/>
  <c r="P217" i="2"/>
  <c r="N217" i="2"/>
  <c r="BG216" i="2"/>
  <c r="BF216" i="2"/>
  <c r="BE216" i="2"/>
  <c r="BD216" i="2"/>
  <c r="R216" i="2"/>
  <c r="P216" i="2"/>
  <c r="N216" i="2"/>
  <c r="BG215" i="2"/>
  <c r="BF215" i="2"/>
  <c r="BE215" i="2"/>
  <c r="BD215" i="2"/>
  <c r="R215" i="2"/>
  <c r="P215" i="2"/>
  <c r="N215" i="2"/>
  <c r="BG214" i="2"/>
  <c r="BF214" i="2"/>
  <c r="BE214" i="2"/>
  <c r="BD214" i="2"/>
  <c r="R214" i="2"/>
  <c r="P214" i="2"/>
  <c r="N214" i="2"/>
  <c r="BG213" i="2"/>
  <c r="BF213" i="2"/>
  <c r="BE213" i="2"/>
  <c r="BD213" i="2"/>
  <c r="R213" i="2"/>
  <c r="P213" i="2"/>
  <c r="N213" i="2"/>
  <c r="BG212" i="2"/>
  <c r="BF212" i="2"/>
  <c r="BE212" i="2"/>
  <c r="BD212" i="2"/>
  <c r="R212" i="2"/>
  <c r="P212" i="2"/>
  <c r="N212" i="2"/>
  <c r="BG211" i="2"/>
  <c r="BF211" i="2"/>
  <c r="BE211" i="2"/>
  <c r="BD211" i="2"/>
  <c r="R211" i="2"/>
  <c r="P211" i="2"/>
  <c r="N211" i="2"/>
  <c r="BG210" i="2"/>
  <c r="BF210" i="2"/>
  <c r="BE210" i="2"/>
  <c r="BD210" i="2"/>
  <c r="R210" i="2"/>
  <c r="P210" i="2"/>
  <c r="N210" i="2"/>
  <c r="BG209" i="2"/>
  <c r="BF209" i="2"/>
  <c r="BE209" i="2"/>
  <c r="BD209" i="2"/>
  <c r="R209" i="2"/>
  <c r="P209" i="2"/>
  <c r="N209" i="2"/>
  <c r="BG208" i="2"/>
  <c r="BF208" i="2"/>
  <c r="BE208" i="2"/>
  <c r="BD208" i="2"/>
  <c r="R208" i="2"/>
  <c r="P208" i="2"/>
  <c r="N208" i="2"/>
  <c r="BG207" i="2"/>
  <c r="BF207" i="2"/>
  <c r="BE207" i="2"/>
  <c r="BD207" i="2"/>
  <c r="R207" i="2"/>
  <c r="P207" i="2"/>
  <c r="N207" i="2"/>
  <c r="BG206" i="2"/>
  <c r="BF206" i="2"/>
  <c r="BE206" i="2"/>
  <c r="BD206" i="2"/>
  <c r="R206" i="2"/>
  <c r="P206" i="2"/>
  <c r="N206" i="2"/>
  <c r="BG205" i="2"/>
  <c r="BF205" i="2"/>
  <c r="BE205" i="2"/>
  <c r="BD205" i="2"/>
  <c r="R205" i="2"/>
  <c r="P205" i="2"/>
  <c r="N205" i="2"/>
  <c r="BG204" i="2"/>
  <c r="BF204" i="2"/>
  <c r="BE204" i="2"/>
  <c r="BD204" i="2"/>
  <c r="R204" i="2"/>
  <c r="P204" i="2"/>
  <c r="N204" i="2"/>
  <c r="BG203" i="2"/>
  <c r="BF203" i="2"/>
  <c r="BE203" i="2"/>
  <c r="BD203" i="2"/>
  <c r="R203" i="2"/>
  <c r="P203" i="2"/>
  <c r="N203" i="2"/>
  <c r="BG202" i="2"/>
  <c r="BF202" i="2"/>
  <c r="BE202" i="2"/>
  <c r="BD202" i="2"/>
  <c r="R202" i="2"/>
  <c r="P202" i="2"/>
  <c r="N202" i="2"/>
  <c r="BG201" i="2"/>
  <c r="BF201" i="2"/>
  <c r="BE201" i="2"/>
  <c r="BD201" i="2"/>
  <c r="R201" i="2"/>
  <c r="P201" i="2"/>
  <c r="N201" i="2"/>
  <c r="BG200" i="2"/>
  <c r="BF200" i="2"/>
  <c r="BE200" i="2"/>
  <c r="BD200" i="2"/>
  <c r="R200" i="2"/>
  <c r="P200" i="2"/>
  <c r="N200" i="2"/>
  <c r="BG199" i="2"/>
  <c r="BF199" i="2"/>
  <c r="BE199" i="2"/>
  <c r="BD199" i="2"/>
  <c r="R199" i="2"/>
  <c r="P199" i="2"/>
  <c r="N199" i="2"/>
  <c r="BG198" i="2"/>
  <c r="BF198" i="2"/>
  <c r="BE198" i="2"/>
  <c r="BD198" i="2"/>
  <c r="R198" i="2"/>
  <c r="P198" i="2"/>
  <c r="N198" i="2"/>
  <c r="BG197" i="2"/>
  <c r="BF197" i="2"/>
  <c r="BE197" i="2"/>
  <c r="BD197" i="2"/>
  <c r="R197" i="2"/>
  <c r="P197" i="2"/>
  <c r="N197" i="2"/>
  <c r="BG196" i="2"/>
  <c r="BF196" i="2"/>
  <c r="BE196" i="2"/>
  <c r="BD196" i="2"/>
  <c r="R196" i="2"/>
  <c r="P196" i="2"/>
  <c r="N196" i="2"/>
  <c r="BG195" i="2"/>
  <c r="BF195" i="2"/>
  <c r="BE195" i="2"/>
  <c r="BD195" i="2"/>
  <c r="R195" i="2"/>
  <c r="P195" i="2"/>
  <c r="N195" i="2"/>
  <c r="BG194" i="2"/>
  <c r="BF194" i="2"/>
  <c r="BE194" i="2"/>
  <c r="BD194" i="2"/>
  <c r="R194" i="2"/>
  <c r="P194" i="2"/>
  <c r="N194" i="2"/>
  <c r="BG193" i="2"/>
  <c r="BF193" i="2"/>
  <c r="BE193" i="2"/>
  <c r="BD193" i="2"/>
  <c r="R193" i="2"/>
  <c r="P193" i="2"/>
  <c r="N193" i="2"/>
  <c r="BG192" i="2"/>
  <c r="BF192" i="2"/>
  <c r="BE192" i="2"/>
  <c r="BD192" i="2"/>
  <c r="R192" i="2"/>
  <c r="P192" i="2"/>
  <c r="N192" i="2"/>
  <c r="BG191" i="2"/>
  <c r="BF191" i="2"/>
  <c r="BE191" i="2"/>
  <c r="BD191" i="2"/>
  <c r="R191" i="2"/>
  <c r="P191" i="2"/>
  <c r="N191" i="2"/>
  <c r="BG190" i="2"/>
  <c r="BF190" i="2"/>
  <c r="BE190" i="2"/>
  <c r="BD190" i="2"/>
  <c r="R190" i="2"/>
  <c r="P190" i="2"/>
  <c r="N190" i="2"/>
  <c r="BG189" i="2"/>
  <c r="BF189" i="2"/>
  <c r="BE189" i="2"/>
  <c r="BD189" i="2"/>
  <c r="R189" i="2"/>
  <c r="P189" i="2"/>
  <c r="N189" i="2"/>
  <c r="BG188" i="2"/>
  <c r="BF188" i="2"/>
  <c r="BE188" i="2"/>
  <c r="BD188" i="2"/>
  <c r="R188" i="2"/>
  <c r="P188" i="2"/>
  <c r="N188" i="2"/>
  <c r="BG187" i="2"/>
  <c r="BF187" i="2"/>
  <c r="BE187" i="2"/>
  <c r="BD187" i="2"/>
  <c r="R187" i="2"/>
  <c r="P187" i="2"/>
  <c r="N187" i="2"/>
  <c r="BG185" i="2"/>
  <c r="BF185" i="2"/>
  <c r="BE185" i="2"/>
  <c r="BD185" i="2"/>
  <c r="R185" i="2"/>
  <c r="P185" i="2"/>
  <c r="N185" i="2"/>
  <c r="BG184" i="2"/>
  <c r="BF184" i="2"/>
  <c r="BE184" i="2"/>
  <c r="BD184" i="2"/>
  <c r="R184" i="2"/>
  <c r="P184" i="2"/>
  <c r="N184" i="2"/>
  <c r="BG183" i="2"/>
  <c r="BF183" i="2"/>
  <c r="BE183" i="2"/>
  <c r="BD183" i="2"/>
  <c r="R183" i="2"/>
  <c r="P183" i="2"/>
  <c r="N183" i="2"/>
  <c r="BG182" i="2"/>
  <c r="BF182" i="2"/>
  <c r="BE182" i="2"/>
  <c r="BD182" i="2"/>
  <c r="R182" i="2"/>
  <c r="P182" i="2"/>
  <c r="N182" i="2"/>
  <c r="BG181" i="2"/>
  <c r="BF181" i="2"/>
  <c r="BE181" i="2"/>
  <c r="BD181" i="2"/>
  <c r="R181" i="2"/>
  <c r="P181" i="2"/>
  <c r="N181" i="2"/>
  <c r="BG180" i="2"/>
  <c r="BF180" i="2"/>
  <c r="BE180" i="2"/>
  <c r="BD180" i="2"/>
  <c r="R180" i="2"/>
  <c r="P180" i="2"/>
  <c r="N180" i="2"/>
  <c r="BG179" i="2"/>
  <c r="BF179" i="2"/>
  <c r="BE179" i="2"/>
  <c r="BD179" i="2"/>
  <c r="R179" i="2"/>
  <c r="P179" i="2"/>
  <c r="N179" i="2"/>
  <c r="BG178" i="2"/>
  <c r="BF178" i="2"/>
  <c r="BE178" i="2"/>
  <c r="BD178" i="2"/>
  <c r="R178" i="2"/>
  <c r="P178" i="2"/>
  <c r="N178" i="2"/>
  <c r="BG177" i="2"/>
  <c r="BF177" i="2"/>
  <c r="BE177" i="2"/>
  <c r="BD177" i="2"/>
  <c r="R177" i="2"/>
  <c r="P177" i="2"/>
  <c r="N177" i="2"/>
  <c r="BG176" i="2"/>
  <c r="BF176" i="2"/>
  <c r="BE176" i="2"/>
  <c r="BD176" i="2"/>
  <c r="R176" i="2"/>
  <c r="P176" i="2"/>
  <c r="N176" i="2"/>
  <c r="BG175" i="2"/>
  <c r="BF175" i="2"/>
  <c r="BE175" i="2"/>
  <c r="BD175" i="2"/>
  <c r="R175" i="2"/>
  <c r="P175" i="2"/>
  <c r="N175" i="2"/>
  <c r="BG174" i="2"/>
  <c r="BF174" i="2"/>
  <c r="BE174" i="2"/>
  <c r="BD174" i="2"/>
  <c r="R174" i="2"/>
  <c r="P174" i="2"/>
  <c r="N174" i="2"/>
  <c r="BG173" i="2"/>
  <c r="BF173" i="2"/>
  <c r="BE173" i="2"/>
  <c r="BD173" i="2"/>
  <c r="R173" i="2"/>
  <c r="P173" i="2"/>
  <c r="N173" i="2"/>
  <c r="BG172" i="2"/>
  <c r="BF172" i="2"/>
  <c r="BE172" i="2"/>
  <c r="BD172" i="2"/>
  <c r="R172" i="2"/>
  <c r="P172" i="2"/>
  <c r="N172" i="2"/>
  <c r="BG171" i="2"/>
  <c r="BF171" i="2"/>
  <c r="BE171" i="2"/>
  <c r="BD171" i="2"/>
  <c r="R171" i="2"/>
  <c r="P171" i="2"/>
  <c r="N171" i="2"/>
  <c r="BG170" i="2"/>
  <c r="BF170" i="2"/>
  <c r="BE170" i="2"/>
  <c r="BD170" i="2"/>
  <c r="R170" i="2"/>
  <c r="P170" i="2"/>
  <c r="N170" i="2"/>
  <c r="BG169" i="2"/>
  <c r="BF169" i="2"/>
  <c r="BE169" i="2"/>
  <c r="BD169" i="2"/>
  <c r="R169" i="2"/>
  <c r="P169" i="2"/>
  <c r="N169" i="2"/>
  <c r="BG168" i="2"/>
  <c r="BF168" i="2"/>
  <c r="BE168" i="2"/>
  <c r="BD168" i="2"/>
  <c r="R168" i="2"/>
  <c r="P168" i="2"/>
  <c r="N168" i="2"/>
  <c r="BG167" i="2"/>
  <c r="BF167" i="2"/>
  <c r="BE167" i="2"/>
  <c r="BD167" i="2"/>
  <c r="R167" i="2"/>
  <c r="P167" i="2"/>
  <c r="N167" i="2"/>
  <c r="BG166" i="2"/>
  <c r="BF166" i="2"/>
  <c r="BE166" i="2"/>
  <c r="BD166" i="2"/>
  <c r="R166" i="2"/>
  <c r="P166" i="2"/>
  <c r="N166" i="2"/>
  <c r="BG165" i="2"/>
  <c r="BF165" i="2"/>
  <c r="BE165" i="2"/>
  <c r="BD165" i="2"/>
  <c r="R165" i="2"/>
  <c r="P165" i="2"/>
  <c r="N165" i="2"/>
  <c r="BG164" i="2"/>
  <c r="BF164" i="2"/>
  <c r="BE164" i="2"/>
  <c r="BD164" i="2"/>
  <c r="R164" i="2"/>
  <c r="P164" i="2"/>
  <c r="N164" i="2"/>
  <c r="BG163" i="2"/>
  <c r="BF163" i="2"/>
  <c r="BE163" i="2"/>
  <c r="BD163" i="2"/>
  <c r="R163" i="2"/>
  <c r="P163" i="2"/>
  <c r="N163" i="2"/>
  <c r="BG162" i="2"/>
  <c r="BF162" i="2"/>
  <c r="BE162" i="2"/>
  <c r="BD162" i="2"/>
  <c r="R162" i="2"/>
  <c r="P162" i="2"/>
  <c r="N162" i="2"/>
  <c r="BG161" i="2"/>
  <c r="BF161" i="2"/>
  <c r="BE161" i="2"/>
  <c r="BD161" i="2"/>
  <c r="R161" i="2"/>
  <c r="P161" i="2"/>
  <c r="N161" i="2"/>
  <c r="BG160" i="2"/>
  <c r="BF160" i="2"/>
  <c r="BE160" i="2"/>
  <c r="BD160" i="2"/>
  <c r="R160" i="2"/>
  <c r="P160" i="2"/>
  <c r="N160" i="2"/>
  <c r="BG159" i="2"/>
  <c r="BF159" i="2"/>
  <c r="BE159" i="2"/>
  <c r="BD159" i="2"/>
  <c r="R159" i="2"/>
  <c r="P159" i="2"/>
  <c r="N159" i="2"/>
  <c r="BG158" i="2"/>
  <c r="BF158" i="2"/>
  <c r="BE158" i="2"/>
  <c r="BD158" i="2"/>
  <c r="R158" i="2"/>
  <c r="P158" i="2"/>
  <c r="N158" i="2"/>
  <c r="BG157" i="2"/>
  <c r="BF157" i="2"/>
  <c r="BE157" i="2"/>
  <c r="BD157" i="2"/>
  <c r="R157" i="2"/>
  <c r="P157" i="2"/>
  <c r="N157" i="2"/>
  <c r="BG156" i="2"/>
  <c r="BF156" i="2"/>
  <c r="BE156" i="2"/>
  <c r="BD156" i="2"/>
  <c r="R156" i="2"/>
  <c r="P156" i="2"/>
  <c r="N156" i="2"/>
  <c r="BG155" i="2"/>
  <c r="BF155" i="2"/>
  <c r="BE155" i="2"/>
  <c r="BD155" i="2"/>
  <c r="R155" i="2"/>
  <c r="P155" i="2"/>
  <c r="N155" i="2"/>
  <c r="BG154" i="2"/>
  <c r="BF154" i="2"/>
  <c r="BE154" i="2"/>
  <c r="BD154" i="2"/>
  <c r="R154" i="2"/>
  <c r="P154" i="2"/>
  <c r="N154" i="2"/>
  <c r="BG153" i="2"/>
  <c r="BF153" i="2"/>
  <c r="BE153" i="2"/>
  <c r="BD153" i="2"/>
  <c r="R153" i="2"/>
  <c r="P153" i="2"/>
  <c r="N153" i="2"/>
  <c r="BG152" i="2"/>
  <c r="BF152" i="2"/>
  <c r="BE152" i="2"/>
  <c r="BD152" i="2"/>
  <c r="R152" i="2"/>
  <c r="P152" i="2"/>
  <c r="N152" i="2"/>
  <c r="BG151" i="2"/>
  <c r="BF151" i="2"/>
  <c r="BE151" i="2"/>
  <c r="BD151" i="2"/>
  <c r="R151" i="2"/>
  <c r="P151" i="2"/>
  <c r="N151" i="2"/>
  <c r="BG150" i="2"/>
  <c r="BF150" i="2"/>
  <c r="BE150" i="2"/>
  <c r="BD150" i="2"/>
  <c r="R150" i="2"/>
  <c r="P150" i="2"/>
  <c r="N150" i="2"/>
  <c r="BG149" i="2"/>
  <c r="BF149" i="2"/>
  <c r="BE149" i="2"/>
  <c r="BD149" i="2"/>
  <c r="R149" i="2"/>
  <c r="P149" i="2"/>
  <c r="N149" i="2"/>
  <c r="BG148" i="2"/>
  <c r="BF148" i="2"/>
  <c r="BE148" i="2"/>
  <c r="BD148" i="2"/>
  <c r="R148" i="2"/>
  <c r="P148" i="2"/>
  <c r="N148" i="2"/>
  <c r="BG147" i="2"/>
  <c r="BF147" i="2"/>
  <c r="BE147" i="2"/>
  <c r="BD147" i="2"/>
  <c r="R147" i="2"/>
  <c r="P147" i="2"/>
  <c r="N147" i="2"/>
  <c r="BG146" i="2"/>
  <c r="BF146" i="2"/>
  <c r="BE146" i="2"/>
  <c r="BD146" i="2"/>
  <c r="R146" i="2"/>
  <c r="P146" i="2"/>
  <c r="N146" i="2"/>
  <c r="BG145" i="2"/>
  <c r="BF145" i="2"/>
  <c r="BE145" i="2"/>
  <c r="BD145" i="2"/>
  <c r="R145" i="2"/>
  <c r="P145" i="2"/>
  <c r="N145" i="2"/>
  <c r="BG144" i="2"/>
  <c r="BF144" i="2"/>
  <c r="BE144" i="2"/>
  <c r="BD144" i="2"/>
  <c r="R144" i="2"/>
  <c r="P144" i="2"/>
  <c r="N144" i="2"/>
  <c r="BG143" i="2"/>
  <c r="BF143" i="2"/>
  <c r="BE143" i="2"/>
  <c r="BD143" i="2"/>
  <c r="R143" i="2"/>
  <c r="P143" i="2"/>
  <c r="N143" i="2"/>
  <c r="BG142" i="2"/>
  <c r="BF142" i="2"/>
  <c r="BE142" i="2"/>
  <c r="BD142" i="2"/>
  <c r="R142" i="2"/>
  <c r="P142" i="2"/>
  <c r="N142" i="2"/>
  <c r="BG141" i="2"/>
  <c r="BF141" i="2"/>
  <c r="BE141" i="2"/>
  <c r="BD141" i="2"/>
  <c r="R141" i="2"/>
  <c r="P141" i="2"/>
  <c r="N141" i="2"/>
  <c r="BG140" i="2"/>
  <c r="BF140" i="2"/>
  <c r="BE140" i="2"/>
  <c r="BD140" i="2"/>
  <c r="R140" i="2"/>
  <c r="P140" i="2"/>
  <c r="N140" i="2"/>
  <c r="BG139" i="2"/>
  <c r="BF139" i="2"/>
  <c r="BE139" i="2"/>
  <c r="BD139" i="2"/>
  <c r="R139" i="2"/>
  <c r="P139" i="2"/>
  <c r="N139" i="2"/>
  <c r="BG138" i="2"/>
  <c r="BF138" i="2"/>
  <c r="BE138" i="2"/>
  <c r="BD138" i="2"/>
  <c r="R138" i="2"/>
  <c r="P138" i="2"/>
  <c r="N138" i="2"/>
  <c r="BG137" i="2"/>
  <c r="BF137" i="2"/>
  <c r="BE137" i="2"/>
  <c r="BD137" i="2"/>
  <c r="R137" i="2"/>
  <c r="P137" i="2"/>
  <c r="N137" i="2"/>
  <c r="BG136" i="2"/>
  <c r="BF136" i="2"/>
  <c r="BE136" i="2"/>
  <c r="BD136" i="2"/>
  <c r="R136" i="2"/>
  <c r="P136" i="2"/>
  <c r="N136" i="2"/>
  <c r="BG135" i="2"/>
  <c r="BF135" i="2"/>
  <c r="BE135" i="2"/>
  <c r="BD135" i="2"/>
  <c r="R135" i="2"/>
  <c r="P135" i="2"/>
  <c r="N135" i="2"/>
  <c r="BG134" i="2"/>
  <c r="BF134" i="2"/>
  <c r="BE134" i="2"/>
  <c r="BD134" i="2"/>
  <c r="R134" i="2"/>
  <c r="P134" i="2"/>
  <c r="N134" i="2"/>
  <c r="BG133" i="2"/>
  <c r="BF133" i="2"/>
  <c r="BE133" i="2"/>
  <c r="BD133" i="2"/>
  <c r="R133" i="2"/>
  <c r="P133" i="2"/>
  <c r="N133" i="2"/>
  <c r="BG132" i="2"/>
  <c r="BF132" i="2"/>
  <c r="BE132" i="2"/>
  <c r="BD132" i="2"/>
  <c r="R132" i="2"/>
  <c r="P132" i="2"/>
  <c r="N132" i="2"/>
  <c r="BG131" i="2"/>
  <c r="BF131" i="2"/>
  <c r="BE131" i="2"/>
  <c r="BD131" i="2"/>
  <c r="R131" i="2"/>
  <c r="P131" i="2"/>
  <c r="N131" i="2"/>
  <c r="BG130" i="2"/>
  <c r="BF130" i="2"/>
  <c r="BE130" i="2"/>
  <c r="BD130" i="2"/>
  <c r="R130" i="2"/>
  <c r="P130" i="2"/>
  <c r="N130" i="2"/>
  <c r="BG129" i="2"/>
  <c r="BF129" i="2"/>
  <c r="BE129" i="2"/>
  <c r="BD129" i="2"/>
  <c r="R129" i="2"/>
  <c r="P129" i="2"/>
  <c r="N129" i="2"/>
  <c r="BG128" i="2"/>
  <c r="BF128" i="2"/>
  <c r="BE128" i="2"/>
  <c r="BD128" i="2"/>
  <c r="R128" i="2"/>
  <c r="P128" i="2"/>
  <c r="N128" i="2"/>
  <c r="BG127" i="2"/>
  <c r="BF127" i="2"/>
  <c r="BE127" i="2"/>
  <c r="BD127" i="2"/>
  <c r="R127" i="2"/>
  <c r="P127" i="2"/>
  <c r="N127" i="2"/>
  <c r="BG126" i="2"/>
  <c r="BF126" i="2"/>
  <c r="BE126" i="2"/>
  <c r="BD126" i="2"/>
  <c r="R126" i="2"/>
  <c r="P126" i="2"/>
  <c r="N126" i="2"/>
  <c r="BG125" i="2"/>
  <c r="BF125" i="2"/>
  <c r="BE125" i="2"/>
  <c r="BD125" i="2"/>
  <c r="R125" i="2"/>
  <c r="P125" i="2"/>
  <c r="N125" i="2"/>
  <c r="BG124" i="2"/>
  <c r="BF124" i="2"/>
  <c r="BE124" i="2"/>
  <c r="BD124" i="2"/>
  <c r="R124" i="2"/>
  <c r="P124" i="2"/>
  <c r="N124" i="2"/>
  <c r="BG123" i="2"/>
  <c r="BF123" i="2"/>
  <c r="BE123" i="2"/>
  <c r="BD123" i="2"/>
  <c r="R123" i="2"/>
  <c r="P123" i="2"/>
  <c r="N123" i="2"/>
  <c r="BG122" i="2"/>
  <c r="BF122" i="2"/>
  <c r="BE122" i="2"/>
  <c r="BD122" i="2"/>
  <c r="R122" i="2"/>
  <c r="P122" i="2"/>
  <c r="N122" i="2"/>
  <c r="BG121" i="2"/>
  <c r="BF121" i="2"/>
  <c r="BE121" i="2"/>
  <c r="BD121" i="2"/>
  <c r="R121" i="2"/>
  <c r="P121" i="2"/>
  <c r="N121" i="2"/>
  <c r="BG120" i="2"/>
  <c r="BF120" i="2"/>
  <c r="BE120" i="2"/>
  <c r="BD120" i="2"/>
  <c r="R120" i="2"/>
  <c r="P120" i="2"/>
  <c r="N120" i="2"/>
  <c r="BG119" i="2"/>
  <c r="BF119" i="2"/>
  <c r="BE119" i="2"/>
  <c r="BD119" i="2"/>
  <c r="R119" i="2"/>
  <c r="P119" i="2"/>
  <c r="N119" i="2"/>
  <c r="BG118" i="2"/>
  <c r="BF118" i="2"/>
  <c r="BE118" i="2"/>
  <c r="BD118" i="2"/>
  <c r="R118" i="2"/>
  <c r="P118" i="2"/>
  <c r="N118" i="2"/>
  <c r="H112" i="2"/>
  <c r="F112" i="2"/>
  <c r="F110" i="2"/>
  <c r="F89" i="2"/>
  <c r="F87" i="2"/>
  <c r="E85" i="2"/>
  <c r="E16" i="2"/>
  <c r="L90" i="1"/>
  <c r="AM90" i="1"/>
  <c r="AM89" i="1"/>
  <c r="L89" i="1"/>
  <c r="AM87" i="1"/>
  <c r="L87" i="1"/>
  <c r="L85" i="1"/>
  <c r="L84" i="1"/>
  <c r="BI311" i="2"/>
  <c r="BI174" i="2"/>
  <c r="BI288" i="2"/>
  <c r="BI219" i="2"/>
  <c r="BI267" i="2"/>
  <c r="BI206" i="2"/>
  <c r="BI290" i="2"/>
  <c r="BI332" i="2"/>
  <c r="BI129" i="2"/>
  <c r="BI326" i="2"/>
  <c r="BI170" i="2"/>
  <c r="BI346" i="2"/>
  <c r="BI274" i="2"/>
  <c r="BI248" i="2"/>
  <c r="BI134" i="2"/>
  <c r="BI321" i="2"/>
  <c r="BI262" i="2"/>
  <c r="BI282" i="2"/>
  <c r="BI197" i="2"/>
  <c r="BI162" i="2"/>
  <c r="BI299" i="2"/>
  <c r="BI183" i="2"/>
  <c r="BI329" i="2"/>
  <c r="BI302" i="2"/>
  <c r="BI235" i="2"/>
  <c r="BI194" i="2"/>
  <c r="BI289" i="2"/>
  <c r="BI173" i="2"/>
  <c r="BI283" i="2"/>
  <c r="BI310" i="2"/>
  <c r="BI292" i="2"/>
  <c r="BI182" i="2"/>
  <c r="BI148" i="2"/>
  <c r="BI334" i="2"/>
  <c r="BI322" i="2"/>
  <c r="BI228" i="2"/>
  <c r="BI348" i="2"/>
  <c r="BI335" i="2"/>
  <c r="BI301" i="2"/>
  <c r="BI251" i="2"/>
  <c r="BI150" i="2"/>
  <c r="BI205" i="2"/>
  <c r="BI168" i="2"/>
  <c r="BI125" i="2"/>
  <c r="BI258" i="2"/>
  <c r="BI331" i="2"/>
  <c r="BI255" i="2"/>
  <c r="BI218" i="2"/>
  <c r="BI193" i="2"/>
  <c r="BI221" i="2"/>
  <c r="BI153" i="2"/>
  <c r="BI156" i="2"/>
  <c r="BI131" i="2"/>
  <c r="BI271" i="2"/>
  <c r="BI147" i="2"/>
  <c r="BI226" i="2"/>
  <c r="BI169" i="2"/>
  <c r="BI318" i="2"/>
  <c r="BI268" i="2"/>
  <c r="BI145" i="2"/>
  <c r="BI121" i="2"/>
  <c r="BI204" i="2"/>
  <c r="BI325" i="2"/>
  <c r="BI308" i="2"/>
  <c r="BI286" i="2"/>
  <c r="BI338" i="2"/>
  <c r="BI273" i="2"/>
  <c r="BI171" i="2"/>
  <c r="BI352" i="2"/>
  <c r="BI178" i="2"/>
  <c r="BI135" i="2"/>
  <c r="BI157" i="2"/>
  <c r="BI127" i="2"/>
  <c r="BI354" i="2"/>
  <c r="BI279" i="2"/>
  <c r="BI237" i="2"/>
  <c r="BI196" i="2"/>
  <c r="BI260" i="2"/>
  <c r="BI220" i="2"/>
  <c r="BI313" i="2"/>
  <c r="BI180" i="2"/>
  <c r="BI146" i="2"/>
  <c r="BI355" i="2"/>
  <c r="BI327" i="2"/>
  <c r="BI265" i="2"/>
  <c r="BI118" i="2"/>
  <c r="BI252" i="2"/>
  <c r="BI208" i="2"/>
  <c r="BI124" i="2"/>
  <c r="BI323" i="2"/>
  <c r="BI207" i="2"/>
  <c r="BI266" i="2"/>
  <c r="BI244" i="2"/>
  <c r="BI243" i="2"/>
  <c r="BI132" i="2"/>
  <c r="BI198" i="2"/>
  <c r="BI144" i="2"/>
  <c r="BI277" i="2"/>
  <c r="BI137" i="2"/>
  <c r="BI192" i="2"/>
  <c r="BI303" i="2"/>
  <c r="BI187" i="2"/>
  <c r="BI287" i="2"/>
  <c r="BI185" i="2"/>
  <c r="BI341" i="2"/>
  <c r="BI231" i="2"/>
  <c r="BI203" i="2"/>
  <c r="BI126" i="2"/>
  <c r="BI240" i="2"/>
  <c r="BI191" i="2"/>
  <c r="BI345" i="2"/>
  <c r="BI294" i="2"/>
  <c r="BI254" i="2"/>
  <c r="BI223" i="2"/>
  <c r="BI199" i="2"/>
  <c r="BI123" i="2"/>
  <c r="BI212" i="2"/>
  <c r="BI142" i="2"/>
  <c r="BI164" i="2"/>
  <c r="BI276" i="2"/>
  <c r="BI222" i="2"/>
  <c r="BI179" i="2"/>
  <c r="BI319" i="2"/>
  <c r="BI330" i="2"/>
  <c r="BI297" i="2"/>
  <c r="BI166" i="2"/>
  <c r="BI257" i="2"/>
  <c r="BI184" i="2"/>
  <c r="BI138" i="2"/>
  <c r="BI215" i="2"/>
  <c r="BI155" i="2"/>
  <c r="BI315" i="2"/>
  <c r="BI270" i="2"/>
  <c r="BI293" i="2"/>
  <c r="BI246" i="2"/>
  <c r="BI209" i="2"/>
  <c r="BI154" i="2"/>
  <c r="BI317" i="2"/>
  <c r="BI245" i="2"/>
  <c r="BI225" i="2"/>
  <c r="BI200" i="2"/>
  <c r="BI143" i="2"/>
  <c r="BI269" i="2"/>
  <c r="BI181" i="2"/>
  <c r="BI175" i="2"/>
  <c r="BI139" i="2"/>
  <c r="BI306" i="2"/>
  <c r="BI176" i="2"/>
  <c r="BI324" i="2"/>
  <c r="BI263" i="2"/>
  <c r="BI275" i="2"/>
  <c r="BI122" i="2"/>
  <c r="BI236" i="2"/>
  <c r="BI140" i="2"/>
  <c r="BI119" i="2"/>
  <c r="BI213" i="2"/>
  <c r="BI190" i="2"/>
  <c r="BI128" i="2"/>
  <c r="BI295" i="2"/>
  <c r="BI250" i="2"/>
  <c r="BI229" i="2"/>
  <c r="BI195" i="2"/>
  <c r="BI161" i="2"/>
  <c r="BI320" i="2"/>
  <c r="BI224" i="2"/>
  <c r="BI130" i="2"/>
  <c r="BI296" i="2"/>
  <c r="BI230" i="2"/>
  <c r="BI160" i="2"/>
  <c r="BI280" i="2"/>
  <c r="BI233" i="2"/>
  <c r="BI285" i="2"/>
  <c r="BI163" i="2"/>
  <c r="BI307" i="2"/>
  <c r="BI241" i="2"/>
  <c r="BI165" i="2"/>
  <c r="BI333" i="2"/>
  <c r="BI350" i="2"/>
  <c r="BI336" i="2"/>
  <c r="BI300" i="2"/>
  <c r="BI264" i="2"/>
  <c r="BI189" i="2"/>
  <c r="BI304" i="2"/>
  <c r="BI249" i="2"/>
  <c r="BI210" i="2"/>
  <c r="BI152" i="2"/>
  <c r="BI261" i="2"/>
  <c r="BI239" i="2"/>
  <c r="BI211" i="2"/>
  <c r="BI159" i="2"/>
  <c r="BI120" i="2"/>
  <c r="BI242" i="2"/>
  <c r="BI272" i="2"/>
  <c r="BI291" i="2"/>
  <c r="BI281" i="2"/>
  <c r="BI238" i="2"/>
  <c r="BI328" i="2"/>
  <c r="BI305" i="2"/>
  <c r="BI149" i="2"/>
  <c r="BI133" i="2"/>
  <c r="BI309" i="2"/>
  <c r="BI284" i="2"/>
  <c r="BI167" i="2"/>
  <c r="BI314" i="2"/>
  <c r="BI259" i="2"/>
  <c r="BI227" i="2"/>
  <c r="BI201" i="2"/>
  <c r="BI188" i="2"/>
  <c r="BI216" i="2"/>
  <c r="BI172" i="2"/>
  <c r="BI298" i="2"/>
  <c r="BI247" i="2"/>
  <c r="BI217" i="2"/>
  <c r="BI177" i="2"/>
  <c r="BI202" i="2"/>
  <c r="BI151" i="2"/>
  <c r="AS94" i="1"/>
  <c r="BI312" i="2"/>
  <c r="BI253" i="2"/>
  <c r="BI234" i="2"/>
  <c r="BI136" i="2"/>
  <c r="BI256" i="2"/>
  <c r="BI158" i="2"/>
  <c r="BI343" i="2"/>
  <c r="BI214" i="2"/>
  <c r="BI141" i="2"/>
  <c r="BI278" i="2"/>
  <c r="BI232" i="2"/>
  <c r="R117" i="2" l="1"/>
  <c r="N117" i="2"/>
  <c r="N316" i="2"/>
  <c r="P337" i="2"/>
  <c r="R337" i="2"/>
  <c r="BI316" i="2"/>
  <c r="BI353" i="2"/>
  <c r="P117" i="2"/>
  <c r="N337" i="2"/>
  <c r="BI117" i="2"/>
  <c r="R316" i="2"/>
  <c r="P353" i="2"/>
  <c r="P316" i="2"/>
  <c r="N353" i="2"/>
  <c r="BI337" i="2"/>
  <c r="R353" i="2"/>
  <c r="BC118" i="2"/>
  <c r="BC128" i="2"/>
  <c r="BC134" i="2"/>
  <c r="BC137" i="2"/>
  <c r="BC157" i="2"/>
  <c r="BC167" i="2"/>
  <c r="BC187" i="2"/>
  <c r="BC192" i="2"/>
  <c r="BC193" i="2"/>
  <c r="BC194" i="2"/>
  <c r="BC199" i="2"/>
  <c r="BC219" i="2"/>
  <c r="BC223" i="2"/>
  <c r="BC225" i="2"/>
  <c r="BC230" i="2"/>
  <c r="BC235" i="2"/>
  <c r="BC246" i="2"/>
  <c r="BC258" i="2"/>
  <c r="BC130" i="2"/>
  <c r="BC135" i="2"/>
  <c r="BC136" i="2"/>
  <c r="BC147" i="2"/>
  <c r="BC177" i="2"/>
  <c r="BC185" i="2"/>
  <c r="BC224" i="2"/>
  <c r="BC226" i="2"/>
  <c r="BC233" i="2"/>
  <c r="BC244" i="2"/>
  <c r="BC247" i="2"/>
  <c r="BC251" i="2"/>
  <c r="BC252" i="2"/>
  <c r="BC256" i="2"/>
  <c r="BC257" i="2"/>
  <c r="BC259" i="2"/>
  <c r="BC261" i="2"/>
  <c r="BC277" i="2"/>
  <c r="BC281" i="2"/>
  <c r="BC289" i="2"/>
  <c r="BC296" i="2"/>
  <c r="BC310" i="2"/>
  <c r="BC333" i="2"/>
  <c r="BC334" i="2"/>
  <c r="BC335" i="2"/>
  <c r="BC336" i="2"/>
  <c r="BC343" i="2"/>
  <c r="BC346" i="2"/>
  <c r="BC352" i="2"/>
  <c r="F90" i="2"/>
  <c r="BC132" i="2"/>
  <c r="BC138" i="2"/>
  <c r="BC156" i="2"/>
  <c r="BC162" i="2"/>
  <c r="BC181" i="2"/>
  <c r="BC232" i="2"/>
  <c r="BC236" i="2"/>
  <c r="BC237" i="2"/>
  <c r="BC248" i="2"/>
  <c r="BC253" i="2"/>
  <c r="BC260" i="2"/>
  <c r="BC273" i="2"/>
  <c r="BC305" i="2"/>
  <c r="BC121" i="2"/>
  <c r="BC154" i="2"/>
  <c r="BC164" i="2"/>
  <c r="BC178" i="2"/>
  <c r="BC180" i="2"/>
  <c r="BC184" i="2"/>
  <c r="BC189" i="2"/>
  <c r="BC206" i="2"/>
  <c r="BC209" i="2"/>
  <c r="BC211" i="2"/>
  <c r="BC214" i="2"/>
  <c r="BC242" i="2"/>
  <c r="BC269" i="2"/>
  <c r="BC278" i="2"/>
  <c r="BC280" i="2"/>
  <c r="BC284" i="2"/>
  <c r="BC290" i="2"/>
  <c r="BC293" i="2"/>
  <c r="BC300" i="2"/>
  <c r="BC307" i="2"/>
  <c r="BC129" i="2"/>
  <c r="BC131" i="2"/>
  <c r="BC141" i="2"/>
  <c r="BC144" i="2"/>
  <c r="BC151" i="2"/>
  <c r="BC183" i="2"/>
  <c r="BC207" i="2"/>
  <c r="BC215" i="2"/>
  <c r="BC222" i="2"/>
  <c r="BC229" i="2"/>
  <c r="BC234" i="2"/>
  <c r="BC241" i="2"/>
  <c r="BC243" i="2"/>
  <c r="BC249" i="2"/>
  <c r="BC250" i="2"/>
  <c r="BC254" i="2"/>
  <c r="BC255" i="2"/>
  <c r="BC262" i="2"/>
  <c r="BC279" i="2"/>
  <c r="BC285" i="2"/>
  <c r="BC291" i="2"/>
  <c r="BC292" i="2"/>
  <c r="BC298" i="2"/>
  <c r="BC299" i="2"/>
  <c r="BC302" i="2"/>
  <c r="BC306" i="2"/>
  <c r="BC313" i="2"/>
  <c r="BC315" i="2"/>
  <c r="BC326" i="2"/>
  <c r="BC328" i="2"/>
  <c r="BC330" i="2"/>
  <c r="BC338" i="2"/>
  <c r="BC341" i="2"/>
  <c r="BC345" i="2"/>
  <c r="BC348" i="2"/>
  <c r="BC350" i="2"/>
  <c r="BC354" i="2"/>
  <c r="BC355" i="2"/>
  <c r="BC119" i="2"/>
  <c r="BC123" i="2"/>
  <c r="BC148" i="2"/>
  <c r="BC152" i="2"/>
  <c r="BC172" i="2"/>
  <c r="BC173" i="2"/>
  <c r="BC190" i="2"/>
  <c r="BC196" i="2"/>
  <c r="BC200" i="2"/>
  <c r="BC245" i="2"/>
  <c r="BC264" i="2"/>
  <c r="BC270" i="2"/>
  <c r="BC276" i="2"/>
  <c r="BC320" i="2"/>
  <c r="BC325" i="2"/>
  <c r="BC327" i="2"/>
  <c r="BC329" i="2"/>
  <c r="BC120" i="2"/>
  <c r="BC122" i="2"/>
  <c r="BC124" i="2"/>
  <c r="BC139" i="2"/>
  <c r="BC150" i="2"/>
  <c r="BC159" i="2"/>
  <c r="BC168" i="2"/>
  <c r="BC169" i="2"/>
  <c r="BC170" i="2"/>
  <c r="BC179" i="2"/>
  <c r="BC198" i="2"/>
  <c r="BC202" i="2"/>
  <c r="BC216" i="2"/>
  <c r="BC221" i="2"/>
  <c r="BC271" i="2"/>
  <c r="BC288" i="2"/>
  <c r="BC297" i="2"/>
  <c r="BC301" i="2"/>
  <c r="BC311" i="2"/>
  <c r="BC317" i="2"/>
  <c r="BC318" i="2"/>
  <c r="BC321" i="2"/>
  <c r="BC322" i="2"/>
  <c r="BC324" i="2"/>
  <c r="BC331" i="2"/>
  <c r="BC142" i="2"/>
  <c r="BC145" i="2"/>
  <c r="BC146" i="2"/>
  <c r="BC153" i="2"/>
  <c r="BC158" i="2"/>
  <c r="BC174" i="2"/>
  <c r="BC182" i="2"/>
  <c r="BC218" i="2"/>
  <c r="BC220" i="2"/>
  <c r="BC228" i="2"/>
  <c r="BC231" i="2"/>
  <c r="BC240" i="2"/>
  <c r="BC268" i="2"/>
  <c r="BC272" i="2"/>
  <c r="BC143" i="2"/>
  <c r="BC160" i="2"/>
  <c r="BC188" i="2"/>
  <c r="BC195" i="2"/>
  <c r="BC197" i="2"/>
  <c r="BC205" i="2"/>
  <c r="BC208" i="2"/>
  <c r="BC227" i="2"/>
  <c r="BC238" i="2"/>
  <c r="BC239" i="2"/>
  <c r="BC127" i="2"/>
  <c r="BC133" i="2"/>
  <c r="BC166" i="2"/>
  <c r="BC171" i="2"/>
  <c r="BC201" i="2"/>
  <c r="BC203" i="2"/>
  <c r="BC204" i="2"/>
  <c r="BC210" i="2"/>
  <c r="BC213" i="2"/>
  <c r="BC265" i="2"/>
  <c r="BC266" i="2"/>
  <c r="BC267" i="2"/>
  <c r="BC274" i="2"/>
  <c r="BC282" i="2"/>
  <c r="BC283" i="2"/>
  <c r="BC286" i="2"/>
  <c r="BC287" i="2"/>
  <c r="BC294" i="2"/>
  <c r="BC125" i="2"/>
  <c r="BC126" i="2"/>
  <c r="BC149" i="2"/>
  <c r="BC155" i="2"/>
  <c r="BC161" i="2"/>
  <c r="BC163" i="2"/>
  <c r="BC175" i="2"/>
  <c r="BC176" i="2"/>
  <c r="BC217" i="2"/>
  <c r="BC275" i="2"/>
  <c r="BC309" i="2"/>
  <c r="BC140" i="2"/>
  <c r="BC165" i="2"/>
  <c r="BC191" i="2"/>
  <c r="BC212" i="2"/>
  <c r="BC263" i="2"/>
  <c r="BC295" i="2"/>
  <c r="BC303" i="2"/>
  <c r="BC304" i="2"/>
  <c r="BC308" i="2"/>
  <c r="BC312" i="2"/>
  <c r="BC314" i="2"/>
  <c r="BC319" i="2"/>
  <c r="BC323" i="2"/>
  <c r="BC332" i="2"/>
  <c r="F35" i="2"/>
  <c r="BD95" i="1" s="1"/>
  <c r="BD94" i="1" s="1"/>
  <c r="W33" i="1" s="1"/>
  <c r="F32" i="2"/>
  <c r="BA95" i="1" s="1"/>
  <c r="BA94" i="1" s="1"/>
  <c r="W30" i="1" s="1"/>
  <c r="F34" i="2"/>
  <c r="BC95" i="1" s="1"/>
  <c r="BC94" i="1" s="1"/>
  <c r="W32" i="1" s="1"/>
  <c r="AW95" i="1"/>
  <c r="F33" i="2"/>
  <c r="BB95" i="1" s="1"/>
  <c r="BB94" i="1" s="1"/>
  <c r="W31" i="1" s="1"/>
  <c r="P116" i="2" l="1"/>
  <c r="N116" i="2"/>
  <c r="AU95" i="1" s="1"/>
  <c r="AU94" i="1" s="1"/>
  <c r="R116" i="2"/>
  <c r="BI116" i="2"/>
  <c r="AG95" i="1"/>
  <c r="AX94" i="1"/>
  <c r="AY94" i="1"/>
  <c r="AV95" i="1"/>
  <c r="AT95" i="1" s="1"/>
  <c r="AW94" i="1"/>
  <c r="AK30" i="1" s="1"/>
  <c r="F31" i="2"/>
  <c r="AZ95" i="1" s="1"/>
  <c r="AZ94" i="1" s="1"/>
  <c r="W29" i="1" s="1"/>
  <c r="AG94" i="1" l="1"/>
  <c r="AK26" i="1" s="1"/>
  <c r="AN95" i="1"/>
  <c r="AV94" i="1"/>
  <c r="AK29" i="1" s="1"/>
  <c r="AK35" i="1" l="1"/>
  <c r="AT94" i="1"/>
  <c r="AN94" i="1" l="1"/>
</calcChain>
</file>

<file path=xl/sharedStrings.xml><?xml version="1.0" encoding="utf-8"?>
<sst xmlns="http://schemas.openxmlformats.org/spreadsheetml/2006/main" count="3480" uniqueCount="1042">
  <si>
    <t>Export Komplet</t>
  </si>
  <si>
    <t/>
  </si>
  <si>
    <t>2.0</t>
  </si>
  <si>
    <t>ZAMOK</t>
  </si>
  <si>
    <t>False</t>
  </si>
  <si>
    <t>{d759de2c-fa78-41d9-aec9-ba47db1ec5fd}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</si>
  <si>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</si>
  <si>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</si>
  <si>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</si>
  <si>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</si>
  <si>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</si>
  <si>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</si>
  <si>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</si>
  <si>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</si>
  <si>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OR_PHA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</si>
  <si>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</si>
  <si>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</si>
  <si>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Opravy osobních a nákladních výtahů a plošin v obvodu OŘ Praha 2023-2024</t>
  </si>
  <si>
    <t>KSO:</t>
  </si>
  <si>
    <t>CC-CZ:</t>
  </si>
  <si>
    <t>Místo:</t>
  </si>
  <si>
    <t>obvod OŘ Praha</t>
  </si>
  <si>
    <t>Datum:</t>
  </si>
  <si>
    <t>15. 3. 2023</t>
  </si>
  <si>
    <t>Zadavatel:</t>
  </si>
  <si>
    <t>IČ:</t>
  </si>
  <si>
    <t>70994234</t>
  </si>
  <si>
    <t>Správa železnic, státní organizace</t>
  </si>
  <si>
    <t>DIČ:</t>
  </si>
  <si>
    <t>CZ70994234</t>
  </si>
  <si>
    <t>Uchazeč:</t>
  </si>
  <si>
    <t>Vyplň údaj</t>
  </si>
  <si>
    <t>Projektant:</t>
  </si>
  <si>
    <t xml:space="preserve"> </t>
  </si>
  <si>
    <t>True</t>
  </si>
  <si>
    <t>Zpracovatel:</t>
  </si>
  <si>
    <t>L. Ulrich, DiS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</si>
  <si>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</si>
  <si>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</si>
  <si>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</si>
  <si>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</si>
  <si>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</si>
  <si>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</si>
  <si>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</si>
  <si>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</si>
  <si>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</si>
  <si>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</si>
  <si>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</si>
  <si>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</si>
  <si>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</si>
  <si>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</si>
  <si>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</si>
  <si>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</si>
  <si>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</si>
  <si>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</si>
  <si>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</si>
  <si>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</si>
  <si>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</si>
  <si>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</si>
  <si>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</si>
  <si>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</si>
  <si>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</si>
  <si>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</si>
  <si>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</si>
  <si>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</si>
  <si>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</si>
  <si>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</si>
  <si>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</si>
  <si>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</si>
  <si>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</si>
  <si>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</si>
  <si>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</si>
  <si>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</si>
  <si>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</si>
  <si>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</si>
  <si>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</si>
  <si>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</si>
  <si>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</si>
  <si>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</si>
  <si>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</si>
  <si>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</si>
  <si>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</si>
  <si>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</si>
  <si>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</si>
  <si>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</si>
  <si>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</si>
  <si>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</si>
  <si>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</si>
  <si>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</si>
  <si>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Náklady ze soupisu prací</t>
  </si>
  <si>
    <t>-1</t>
  </si>
  <si>
    <t>MAT - Materiál výtahy</t>
  </si>
  <si>
    <t>MAT - P - Materiál plošiny</t>
  </si>
  <si>
    <t>02 - Výjezdy, práce a zkoušky</t>
  </si>
  <si>
    <t>03 - Odvoz a likvidace odpadu</t>
  </si>
  <si>
    <t>PČ</t>
  </si>
  <si>
    <t>MJ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</si>
  <si>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</si>
  <si>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</si>
  <si>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</si>
  <si>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</si>
  <si>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</si>
  <si>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</si>
  <si>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</si>
  <si>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</si>
  <si>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</si>
  <si>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MAT</t>
  </si>
  <si>
    <t>Materiál výtahy</t>
  </si>
  <si>
    <t>ROZPOCET</t>
  </si>
  <si>
    <t>M</t>
  </si>
  <si>
    <t>Pol60</t>
  </si>
  <si>
    <t>Absorbent na olej - VAPEX</t>
  </si>
  <si>
    <t>litr</t>
  </si>
  <si>
    <t>8</t>
  </si>
  <si>
    <t>4</t>
  </si>
  <si>
    <t>846807500</t>
  </si>
  <si>
    <t>Pol61</t>
  </si>
  <si>
    <t>AY Rolna S8/K8</t>
  </si>
  <si>
    <t>kus</t>
  </si>
  <si>
    <t>1892660551</t>
  </si>
  <si>
    <t>3</t>
  </si>
  <si>
    <t>Pol62</t>
  </si>
  <si>
    <t>Bistabilní magnetický snímač</t>
  </si>
  <si>
    <t>-921684564</t>
  </si>
  <si>
    <t>Pol63</t>
  </si>
  <si>
    <t>Bodová žárovka LED GU10</t>
  </si>
  <si>
    <t>1272286750</t>
  </si>
  <si>
    <t>5</t>
  </si>
  <si>
    <t>Pol64</t>
  </si>
  <si>
    <t>Brzda ø 220 dvojčinná (kompletní) pro S4</t>
  </si>
  <si>
    <t>-1272112703</t>
  </si>
  <si>
    <t>6</t>
  </si>
  <si>
    <t>Pol65</t>
  </si>
  <si>
    <t>Brzda ø 300 dvojčinná (kompletní) pro S4</t>
  </si>
  <si>
    <t>2051757314</t>
  </si>
  <si>
    <t>7</t>
  </si>
  <si>
    <t>Pol66</t>
  </si>
  <si>
    <t>Brzda ø 380 dvojčinná (kompletní) pro S4</t>
  </si>
  <si>
    <t>-1877526999</t>
  </si>
  <si>
    <t>Pol67</t>
  </si>
  <si>
    <t>Cedulky, štítky</t>
  </si>
  <si>
    <t>868933897</t>
  </si>
  <si>
    <t>9</t>
  </si>
  <si>
    <t>Pol68</t>
  </si>
  <si>
    <t>Čelisti brzdy ø 220</t>
  </si>
  <si>
    <t>sada</t>
  </si>
  <si>
    <t>-484570176</t>
  </si>
  <si>
    <t>10</t>
  </si>
  <si>
    <t>Pol69</t>
  </si>
  <si>
    <t>Čelisti brzdy ø 300</t>
  </si>
  <si>
    <t>-2040105096</t>
  </si>
  <si>
    <t>11</t>
  </si>
  <si>
    <t>Pol70</t>
  </si>
  <si>
    <t>Čelisti brzdy ø 380</t>
  </si>
  <si>
    <t>2109540597</t>
  </si>
  <si>
    <t>12</t>
  </si>
  <si>
    <t>Pol71</t>
  </si>
  <si>
    <t>Čidlo otáček motoru</t>
  </si>
  <si>
    <t>577916699</t>
  </si>
  <si>
    <t>13</t>
  </si>
  <si>
    <t>Pol72</t>
  </si>
  <si>
    <t>Čidlo snímání pozice výtahu</t>
  </si>
  <si>
    <t>-787908517</t>
  </si>
  <si>
    <t>14</t>
  </si>
  <si>
    <t>Pol73</t>
  </si>
  <si>
    <t>Čistící chemie</t>
  </si>
  <si>
    <t>309220617</t>
  </si>
  <si>
    <t>Pol74</t>
  </si>
  <si>
    <t>Datový převodník RS</t>
  </si>
  <si>
    <t>983036667</t>
  </si>
  <si>
    <t>16</t>
  </si>
  <si>
    <t>Pol75</t>
  </si>
  <si>
    <t>Deska revizní jízdy</t>
  </si>
  <si>
    <t>277662345</t>
  </si>
  <si>
    <t>17</t>
  </si>
  <si>
    <t>Pol76</t>
  </si>
  <si>
    <t>Dolní vodící kladka s excentrickou osou pro dveře automatické</t>
  </si>
  <si>
    <t>1270112168</t>
  </si>
  <si>
    <t>18</t>
  </si>
  <si>
    <t>Pol77</t>
  </si>
  <si>
    <t>Dorozumívací zařízení - komunikátor</t>
  </si>
  <si>
    <t>-1185014156</t>
  </si>
  <si>
    <t>19</t>
  </si>
  <si>
    <t>Pol78</t>
  </si>
  <si>
    <t>Dovírač 1-40 DICTATOR</t>
  </si>
  <si>
    <t>666756313</t>
  </si>
  <si>
    <t>20</t>
  </si>
  <si>
    <t>Pol79</t>
  </si>
  <si>
    <t>Dovírač DICTATOR</t>
  </si>
  <si>
    <t>-2024035869</t>
  </si>
  <si>
    <t>Pol80</t>
  </si>
  <si>
    <t>Dovírač DJD</t>
  </si>
  <si>
    <t>-466717358</t>
  </si>
  <si>
    <t>22</t>
  </si>
  <si>
    <t>Pol81</t>
  </si>
  <si>
    <t>Držák prahu pro dveře automatické</t>
  </si>
  <si>
    <t>80416373</t>
  </si>
  <si>
    <t>23</t>
  </si>
  <si>
    <t>Pol82</t>
  </si>
  <si>
    <t>Dveřní spínač vč. můstku pro dveře ruční</t>
  </si>
  <si>
    <t>-2144559507</t>
  </si>
  <si>
    <t>24</t>
  </si>
  <si>
    <t>Pol83</t>
  </si>
  <si>
    <t>Dveřní uzávěra pro dveře ruční TRA,Strojon,Brumovice</t>
  </si>
  <si>
    <t>1064018533</t>
  </si>
  <si>
    <t>25</t>
  </si>
  <si>
    <t>Pol84</t>
  </si>
  <si>
    <t>Elektrický spínač pro dveře automatické</t>
  </si>
  <si>
    <t>1867488121</t>
  </si>
  <si>
    <t>26</t>
  </si>
  <si>
    <t>Pol85</t>
  </si>
  <si>
    <t>Elektrický spínač s můstkem pro dveře automatické</t>
  </si>
  <si>
    <t>1628499113</t>
  </si>
  <si>
    <t>27</t>
  </si>
  <si>
    <t>Pol86</t>
  </si>
  <si>
    <t>Fotolišta</t>
  </si>
  <si>
    <t>-527120130</t>
  </si>
  <si>
    <t>28</t>
  </si>
  <si>
    <t>Pol87</t>
  </si>
  <si>
    <t>Frekvenční měnič 4,5- 5,5 kW  - generální oprava</t>
  </si>
  <si>
    <t>-1856244475</t>
  </si>
  <si>
    <t>29</t>
  </si>
  <si>
    <t>Pol88</t>
  </si>
  <si>
    <t>Frekvenční měnič 4,5- 5,5 kW - výměna</t>
  </si>
  <si>
    <t>2133513597</t>
  </si>
  <si>
    <t>30</t>
  </si>
  <si>
    <t>Pol89</t>
  </si>
  <si>
    <t>Frekvenční měnič do 7,5-11 kW - generální oprava</t>
  </si>
  <si>
    <t>-1217677016</t>
  </si>
  <si>
    <t>31</t>
  </si>
  <si>
    <t>Pol90</t>
  </si>
  <si>
    <t>Frekvenční měnič do 7,5-11 kW - výměna</t>
  </si>
  <si>
    <t>1226219145</t>
  </si>
  <si>
    <t>32</t>
  </si>
  <si>
    <t>Pol91</t>
  </si>
  <si>
    <t>Frekvenční měnič do 15-18 kW - generální oprava</t>
  </si>
  <si>
    <t>371246197</t>
  </si>
  <si>
    <t>33</t>
  </si>
  <si>
    <t>Pol92</t>
  </si>
  <si>
    <t>Frekvenční měnič do 15-18 kW - výměna</t>
  </si>
  <si>
    <t>1483915600</t>
  </si>
  <si>
    <t>34</t>
  </si>
  <si>
    <t>Pol93</t>
  </si>
  <si>
    <t>Frekvenční měnič Varyodin - generální oprava</t>
  </si>
  <si>
    <t>-1821604411</t>
  </si>
  <si>
    <t>35</t>
  </si>
  <si>
    <t>Pol94</t>
  </si>
  <si>
    <t>Frekvenční měnič Varyodin - výměna</t>
  </si>
  <si>
    <t>784643649</t>
  </si>
  <si>
    <t>36</t>
  </si>
  <si>
    <t>Pol95</t>
  </si>
  <si>
    <t>GSM Brána</t>
  </si>
  <si>
    <t>-562921276</t>
  </si>
  <si>
    <t>37</t>
  </si>
  <si>
    <t>Pol96</t>
  </si>
  <si>
    <t>Hlídač fází</t>
  </si>
  <si>
    <t>913513617</t>
  </si>
  <si>
    <t>38</t>
  </si>
  <si>
    <t>Pol97</t>
  </si>
  <si>
    <t>Horní vodící kladka s centrickou osou pro dveře automatické</t>
  </si>
  <si>
    <t>388819061</t>
  </si>
  <si>
    <t>39</t>
  </si>
  <si>
    <t>Pol98</t>
  </si>
  <si>
    <t>Jistič 3p, B, 10A, 10kA</t>
  </si>
  <si>
    <t>-858867292</t>
  </si>
  <si>
    <t>40</t>
  </si>
  <si>
    <t>Pol99</t>
  </si>
  <si>
    <t>Jistič 3p, B, 16A, 10kA</t>
  </si>
  <si>
    <t>-462985602</t>
  </si>
  <si>
    <t>41</t>
  </si>
  <si>
    <t>Pol100</t>
  </si>
  <si>
    <t>Jistič 3p, B, 20A, 10kA</t>
  </si>
  <si>
    <t>-2018289199</t>
  </si>
  <si>
    <t>42</t>
  </si>
  <si>
    <t>Pol101</t>
  </si>
  <si>
    <t>Kabel k fotostěnám</t>
  </si>
  <si>
    <t>-560804313</t>
  </si>
  <si>
    <t>43</t>
  </si>
  <si>
    <t>Pol102</t>
  </si>
  <si>
    <t>Kabel závěsný</t>
  </si>
  <si>
    <t>m</t>
  </si>
  <si>
    <t>244179876</t>
  </si>
  <si>
    <t>44</t>
  </si>
  <si>
    <t>Pol103</t>
  </si>
  <si>
    <t>Kabinové řízení DCSS</t>
  </si>
  <si>
    <t>1923707989</t>
  </si>
  <si>
    <t>45</t>
  </si>
  <si>
    <t>Pol104</t>
  </si>
  <si>
    <t>Kabinový displej</t>
  </si>
  <si>
    <t>34716425</t>
  </si>
  <si>
    <t>46</t>
  </si>
  <si>
    <t>Pol105</t>
  </si>
  <si>
    <t>Kabinový ovladač COP</t>
  </si>
  <si>
    <t>-1145297556</t>
  </si>
  <si>
    <t>47</t>
  </si>
  <si>
    <t>Pol106</t>
  </si>
  <si>
    <t>Kladka excentrická D30, roller kicking D30</t>
  </si>
  <si>
    <t>-1851758452</t>
  </si>
  <si>
    <t>48</t>
  </si>
  <si>
    <t>Pol107</t>
  </si>
  <si>
    <t>Kladka protiváhy</t>
  </si>
  <si>
    <t>323933971</t>
  </si>
  <si>
    <t>49</t>
  </si>
  <si>
    <t>Pol108</t>
  </si>
  <si>
    <t>Kladky kabinových dveří</t>
  </si>
  <si>
    <t>-182299226</t>
  </si>
  <si>
    <t>50</t>
  </si>
  <si>
    <t>Pol109</t>
  </si>
  <si>
    <t>Klíč k ovládacímu tlačítku</t>
  </si>
  <si>
    <t>397821241</t>
  </si>
  <si>
    <t>51</t>
  </si>
  <si>
    <t>Pol110</t>
  </si>
  <si>
    <t>Klíč k rozvaděčové skříni</t>
  </si>
  <si>
    <t>566206848</t>
  </si>
  <si>
    <t>52</t>
  </si>
  <si>
    <t>Pol111</t>
  </si>
  <si>
    <t>Koncový spínač</t>
  </si>
  <si>
    <t>-785788154</t>
  </si>
  <si>
    <t>53</t>
  </si>
  <si>
    <t>Pol112</t>
  </si>
  <si>
    <t>Konzole šachetních dveří a prahů</t>
  </si>
  <si>
    <t>-903195625</t>
  </si>
  <si>
    <t>54</t>
  </si>
  <si>
    <t>Pol113</t>
  </si>
  <si>
    <t>Kryt převáděcí kladky</t>
  </si>
  <si>
    <t>1637978113</t>
  </si>
  <si>
    <t>55</t>
  </si>
  <si>
    <t>Pol114</t>
  </si>
  <si>
    <t>Kryt světla</t>
  </si>
  <si>
    <t>-39260412</t>
  </si>
  <si>
    <t>56</t>
  </si>
  <si>
    <t>Pol115</t>
  </si>
  <si>
    <t>Křídlo automatické nerezové + spojovací a spotřební materiál</t>
  </si>
  <si>
    <t>m2</t>
  </si>
  <si>
    <t>-1213021201</t>
  </si>
  <si>
    <t>57</t>
  </si>
  <si>
    <t>Pol116</t>
  </si>
  <si>
    <t>Křídlo ruční ocelové + spojovací a spotřební materiál</t>
  </si>
  <si>
    <t>-1860431674</t>
  </si>
  <si>
    <t>58</t>
  </si>
  <si>
    <t>Pol117</t>
  </si>
  <si>
    <t>Lano DruLift 819W3 (8x19W-8x7-WSC) -8mm</t>
  </si>
  <si>
    <t>1623367637</t>
  </si>
  <si>
    <t>59</t>
  </si>
  <si>
    <t>Pol118</t>
  </si>
  <si>
    <t>Lano ø 6,3 mm 6x19M + FC</t>
  </si>
  <si>
    <t>1312065517</t>
  </si>
  <si>
    <t>60</t>
  </si>
  <si>
    <t>Pol119</t>
  </si>
  <si>
    <t>Lano ø 8 mm 6x19SEAL 114 + FC</t>
  </si>
  <si>
    <t>1361291870</t>
  </si>
  <si>
    <t>61</t>
  </si>
  <si>
    <t>Pol120</t>
  </si>
  <si>
    <t>Lano ø 10 mm 8x19SEAL 152 + FC</t>
  </si>
  <si>
    <t>-251316948</t>
  </si>
  <si>
    <t>62</t>
  </si>
  <si>
    <t>Pol121</t>
  </si>
  <si>
    <t>Lano ø 11 mm 8x19SEAL 152 + FC</t>
  </si>
  <si>
    <t>767314073</t>
  </si>
  <si>
    <t>63</t>
  </si>
  <si>
    <t>Pol122</t>
  </si>
  <si>
    <t>Lano ø 12 mm 8x19SEAL 152 + FC</t>
  </si>
  <si>
    <t>-1372487645</t>
  </si>
  <si>
    <t>64</t>
  </si>
  <si>
    <t>Pol123</t>
  </si>
  <si>
    <t>Lano ø 16 mm 6x19SEAL 114 + FC</t>
  </si>
  <si>
    <t>493877608</t>
  </si>
  <si>
    <t>65</t>
  </si>
  <si>
    <t>Pol124</t>
  </si>
  <si>
    <t>Lano PAWO 819W - 6,5 mm</t>
  </si>
  <si>
    <t>-1050832417</t>
  </si>
  <si>
    <t>66</t>
  </si>
  <si>
    <t>Pol125</t>
  </si>
  <si>
    <t>Lano PAWO F3 10mm Seil+SE 1570</t>
  </si>
  <si>
    <t>-405392265</t>
  </si>
  <si>
    <t>67</t>
  </si>
  <si>
    <t>Pol126</t>
  </si>
  <si>
    <t>LED zářivka 60cm</t>
  </si>
  <si>
    <t>-2143856564</t>
  </si>
  <si>
    <t>68</t>
  </si>
  <si>
    <t>Pol127</t>
  </si>
  <si>
    <t>Lepené bezpečnostní sklo dle normy, broušené hrany</t>
  </si>
  <si>
    <t>22766516</t>
  </si>
  <si>
    <t>P</t>
  </si>
  <si>
    <t>Poznámka k položce:_x000D_
Poznámka k položce: sklo musí vyhovět minimálně na zatížení větrem a zatížení rázovou vlnou od projíždějícího vozidla, pro maximální rychlost v přilehlé koleji rázovou zkoušku kyvadlem podle ČSN EN 81-71+AC</t>
  </si>
  <si>
    <t>69</t>
  </si>
  <si>
    <t>Pol128</t>
  </si>
  <si>
    <t>Ložisko kladky</t>
  </si>
  <si>
    <t>795097164</t>
  </si>
  <si>
    <t>70</t>
  </si>
  <si>
    <t>Pol129</t>
  </si>
  <si>
    <t>Madlo dveří  pro dveře ruční</t>
  </si>
  <si>
    <t>-1614690032</t>
  </si>
  <si>
    <t>71</t>
  </si>
  <si>
    <t>Pol130</t>
  </si>
  <si>
    <t>Madlo v kabině - nerez + držák</t>
  </si>
  <si>
    <t>1719020444</t>
  </si>
  <si>
    <t>72</t>
  </si>
  <si>
    <t>Pol131</t>
  </si>
  <si>
    <t>Mikrospínač brzdového systému</t>
  </si>
  <si>
    <t>2134775939</t>
  </si>
  <si>
    <t>73</t>
  </si>
  <si>
    <t>Pol132</t>
  </si>
  <si>
    <t>Modul BUS</t>
  </si>
  <si>
    <t>-804469398</t>
  </si>
  <si>
    <t>74</t>
  </si>
  <si>
    <t>Pol133</t>
  </si>
  <si>
    <t>Monostabilní magnetický snímač</t>
  </si>
  <si>
    <t>1592921821</t>
  </si>
  <si>
    <t>75</t>
  </si>
  <si>
    <t>Pol134</t>
  </si>
  <si>
    <t>Motor bezpřevodový</t>
  </si>
  <si>
    <t>1823203134</t>
  </si>
  <si>
    <t>76</t>
  </si>
  <si>
    <t>Pol135</t>
  </si>
  <si>
    <t>Motor pro dveře automatické</t>
  </si>
  <si>
    <t>791102337</t>
  </si>
  <si>
    <t>77</t>
  </si>
  <si>
    <t>Pol136</t>
  </si>
  <si>
    <t>Motor s převodovkou</t>
  </si>
  <si>
    <t>942823332</t>
  </si>
  <si>
    <t>78</t>
  </si>
  <si>
    <t>Pol137</t>
  </si>
  <si>
    <t>Napínací kladka omezovače rychlosti</t>
  </si>
  <si>
    <t>-483338315</t>
  </si>
  <si>
    <t>79</t>
  </si>
  <si>
    <t>Pol138</t>
  </si>
  <si>
    <t>Nárazník 100x80</t>
  </si>
  <si>
    <t>1298828508</t>
  </si>
  <si>
    <t>80</t>
  </si>
  <si>
    <t>Pol139</t>
  </si>
  <si>
    <t>Nárazník 125x80</t>
  </si>
  <si>
    <t>-522807900</t>
  </si>
  <si>
    <t>81</t>
  </si>
  <si>
    <t>Pol140</t>
  </si>
  <si>
    <t>Nárazník 165x80</t>
  </si>
  <si>
    <t>-1711537264</t>
  </si>
  <si>
    <t>82</t>
  </si>
  <si>
    <t>Pol141</t>
  </si>
  <si>
    <t>Nosný pás</t>
  </si>
  <si>
    <t>-619942289</t>
  </si>
  <si>
    <t>83</t>
  </si>
  <si>
    <t>Pol142</t>
  </si>
  <si>
    <t>Nouzové/havarijní tlačítko STOP</t>
  </si>
  <si>
    <t>2055940885</t>
  </si>
  <si>
    <t>84</t>
  </si>
  <si>
    <t>Pol143</t>
  </si>
  <si>
    <t>Odkláněcí křivka s magnetem</t>
  </si>
  <si>
    <t>-1497515990</t>
  </si>
  <si>
    <t>85</t>
  </si>
  <si>
    <t>Pol144</t>
  </si>
  <si>
    <t>Olej hydraulický</t>
  </si>
  <si>
    <t>-1855512069</t>
  </si>
  <si>
    <t>86</t>
  </si>
  <si>
    <t>Pol145</t>
  </si>
  <si>
    <t>Olej ložiskový OL 46</t>
  </si>
  <si>
    <t>-2103929645</t>
  </si>
  <si>
    <t>87</t>
  </si>
  <si>
    <t>Pol146</t>
  </si>
  <si>
    <t>Olej převodový</t>
  </si>
  <si>
    <t>-890182039</t>
  </si>
  <si>
    <t>88</t>
  </si>
  <si>
    <t>Pol147</t>
  </si>
  <si>
    <t>Olej převodový PP90</t>
  </si>
  <si>
    <t>852300603</t>
  </si>
  <si>
    <t>89</t>
  </si>
  <si>
    <t>Pol148</t>
  </si>
  <si>
    <t>Olej S4 WE 220</t>
  </si>
  <si>
    <t>-205401215</t>
  </si>
  <si>
    <t>90</t>
  </si>
  <si>
    <t>Pol149</t>
  </si>
  <si>
    <t>Olověný akumulátor 12V/1,3Ah</t>
  </si>
  <si>
    <t>-1010503155</t>
  </si>
  <si>
    <t>91</t>
  </si>
  <si>
    <t>Pol150</t>
  </si>
  <si>
    <t>Olověný akumulátor 12V/2,6 Ah</t>
  </si>
  <si>
    <t>-375339258</t>
  </si>
  <si>
    <t>92</t>
  </si>
  <si>
    <t>Pol151</t>
  </si>
  <si>
    <t>Olověný akumulátor 12V/7 Ah</t>
  </si>
  <si>
    <t>58454601</t>
  </si>
  <si>
    <t>93</t>
  </si>
  <si>
    <t>Pol152</t>
  </si>
  <si>
    <t>Olověný akumulátor 12V/12 Ah</t>
  </si>
  <si>
    <t>-991060159</t>
  </si>
  <si>
    <t>94</t>
  </si>
  <si>
    <t>Pol153</t>
  </si>
  <si>
    <t>Olověný akumulátor 12V/18 Ah</t>
  </si>
  <si>
    <t>-1686482766</t>
  </si>
  <si>
    <t>95</t>
  </si>
  <si>
    <t>Pol154</t>
  </si>
  <si>
    <t>Omezovač rychlosti OR 4 (0.36 m/s L,P)</t>
  </si>
  <si>
    <t>613618943</t>
  </si>
  <si>
    <t>96</t>
  </si>
  <si>
    <t>Pol155</t>
  </si>
  <si>
    <t>Omezovač rychlosti OR 4 (0.5 m/s L,P)</t>
  </si>
  <si>
    <t>1617322559</t>
  </si>
  <si>
    <t>97</t>
  </si>
  <si>
    <t>Pol156</t>
  </si>
  <si>
    <t>Omezovač rychlosti OR 4 (0.7 m/s L,P)</t>
  </si>
  <si>
    <t>-932830926</t>
  </si>
  <si>
    <t>98</t>
  </si>
  <si>
    <t>Pol157</t>
  </si>
  <si>
    <t>Omezovač rychlosti OR 4 (1.0 m/s L,P)</t>
  </si>
  <si>
    <t>-1483072105</t>
  </si>
  <si>
    <t>99</t>
  </si>
  <si>
    <t>Pol158</t>
  </si>
  <si>
    <t>Omezovač rychlosti pro 1.0 m/s se zařízením pro dálkové vybavení</t>
  </si>
  <si>
    <t>1307094239</t>
  </si>
  <si>
    <t>100</t>
  </si>
  <si>
    <t>Pol159</t>
  </si>
  <si>
    <t>Osvětlení šachty - LED pás</t>
  </si>
  <si>
    <t>-771948644</t>
  </si>
  <si>
    <t>101</t>
  </si>
  <si>
    <t>Pol160</t>
  </si>
  <si>
    <t>Ovladačová kombinace RVJ</t>
  </si>
  <si>
    <t>-528493386</t>
  </si>
  <si>
    <t>102</t>
  </si>
  <si>
    <t>Pol161</t>
  </si>
  <si>
    <t>Ozubený řemen HTD 5-M pro dveře automatické</t>
  </si>
  <si>
    <t>-649711429</t>
  </si>
  <si>
    <t>103</t>
  </si>
  <si>
    <t>Pol162</t>
  </si>
  <si>
    <t>Ozubený řemen KD</t>
  </si>
  <si>
    <t>-1424813659</t>
  </si>
  <si>
    <t>104</t>
  </si>
  <si>
    <t>Pol163</t>
  </si>
  <si>
    <t>Patrový ovladač LOP</t>
  </si>
  <si>
    <t>818910415</t>
  </si>
  <si>
    <t>105</t>
  </si>
  <si>
    <t>Pol164</t>
  </si>
  <si>
    <t>Patrový spínač - typ SK</t>
  </si>
  <si>
    <t>1052041656</t>
  </si>
  <si>
    <t>106</t>
  </si>
  <si>
    <t>Pol165</t>
  </si>
  <si>
    <t>Plech krycí</t>
  </si>
  <si>
    <t>963906539</t>
  </si>
  <si>
    <t>107</t>
  </si>
  <si>
    <t>Pol166</t>
  </si>
  <si>
    <t>PM motor s encoderem pro VVVF5 pro dveře automatické</t>
  </si>
  <si>
    <t>1636084666</t>
  </si>
  <si>
    <t>108</t>
  </si>
  <si>
    <t>Pol167</t>
  </si>
  <si>
    <t>Podlahová krytina</t>
  </si>
  <si>
    <t>2029943356</t>
  </si>
  <si>
    <t>109</t>
  </si>
  <si>
    <t>Pol168</t>
  </si>
  <si>
    <t>Podlahový spínač typ SV</t>
  </si>
  <si>
    <t>912908558</t>
  </si>
  <si>
    <t>110</t>
  </si>
  <si>
    <t>Pol169</t>
  </si>
  <si>
    <t>Podprahový plech + uchycení</t>
  </si>
  <si>
    <t>24008799</t>
  </si>
  <si>
    <t>111</t>
  </si>
  <si>
    <t>Pol170</t>
  </si>
  <si>
    <t>Pojistka rychlotavná</t>
  </si>
  <si>
    <t>-168661668</t>
  </si>
  <si>
    <t>112</t>
  </si>
  <si>
    <t>Pol171</t>
  </si>
  <si>
    <t>Pomocný kontakt stykače</t>
  </si>
  <si>
    <t>-496260151</t>
  </si>
  <si>
    <t>113</t>
  </si>
  <si>
    <t>Pol172</t>
  </si>
  <si>
    <t>Poziční systém</t>
  </si>
  <si>
    <t>-1379441389</t>
  </si>
  <si>
    <t>114</t>
  </si>
  <si>
    <t>Pol173</t>
  </si>
  <si>
    <t>Práh pro dveře automatické - hliník</t>
  </si>
  <si>
    <t>-282454245</t>
  </si>
  <si>
    <t>115</t>
  </si>
  <si>
    <t>Pol174</t>
  </si>
  <si>
    <t>Práh pro dveře automatické - masiv. ocel</t>
  </si>
  <si>
    <t>1291002304</t>
  </si>
  <si>
    <t>116</t>
  </si>
  <si>
    <t>Pol175</t>
  </si>
  <si>
    <t>Profilová ocel pro uchycení kabinového sedátka</t>
  </si>
  <si>
    <t>-1003680947</t>
  </si>
  <si>
    <t>117</t>
  </si>
  <si>
    <t>Pol176</t>
  </si>
  <si>
    <t>Proudový chránič 300mA</t>
  </si>
  <si>
    <t>359261169</t>
  </si>
  <si>
    <t>118</t>
  </si>
  <si>
    <t>Pol177</t>
  </si>
  <si>
    <t>Předpraží dveří</t>
  </si>
  <si>
    <t>-178014379</t>
  </si>
  <si>
    <t>119</t>
  </si>
  <si>
    <t>Pol178</t>
  </si>
  <si>
    <t>Převáděcí kladka ø  360 4 x lano ø 12</t>
  </si>
  <si>
    <t>-1306580177</t>
  </si>
  <si>
    <t>120</t>
  </si>
  <si>
    <t>Pol179</t>
  </si>
  <si>
    <t>Převáděcí kladka ø 400 4 x lano ø 10</t>
  </si>
  <si>
    <t>17268325</t>
  </si>
  <si>
    <t>121</t>
  </si>
  <si>
    <t>Pol180</t>
  </si>
  <si>
    <t>Převáděcí kladka ø 400 4 x lano ø 12</t>
  </si>
  <si>
    <t>1754298756</t>
  </si>
  <si>
    <t>122</t>
  </si>
  <si>
    <t>Pol181</t>
  </si>
  <si>
    <t>Převáděcí kladka ø 650 4 x lano ø 12</t>
  </si>
  <si>
    <t>165458850</t>
  </si>
  <si>
    <t>123</t>
  </si>
  <si>
    <t>Pol182</t>
  </si>
  <si>
    <t>Převáděcí kladka ø 650 4 x lano ø 16</t>
  </si>
  <si>
    <t>1713037260</t>
  </si>
  <si>
    <t>124</t>
  </si>
  <si>
    <t>Pol183</t>
  </si>
  <si>
    <t>Převáděcí kladka pro nosné pásy</t>
  </si>
  <si>
    <t>-778844984</t>
  </si>
  <si>
    <t>125</t>
  </si>
  <si>
    <t>Pol184</t>
  </si>
  <si>
    <t>Relátko osvětlení</t>
  </si>
  <si>
    <t>-1261081398</t>
  </si>
  <si>
    <t>126</t>
  </si>
  <si>
    <t>Pol185</t>
  </si>
  <si>
    <t>Relé pro brzdy 60VDC</t>
  </si>
  <si>
    <t>-1816438129</t>
  </si>
  <si>
    <t>127</t>
  </si>
  <si>
    <t>Pol186</t>
  </si>
  <si>
    <t>Relé prům. 3P/10A, DIN, 48V AC,</t>
  </si>
  <si>
    <t>105710393</t>
  </si>
  <si>
    <t>128</t>
  </si>
  <si>
    <t>Pol187</t>
  </si>
  <si>
    <t>Řídící deska kabinového panelu</t>
  </si>
  <si>
    <t>53107428</t>
  </si>
  <si>
    <t>129</t>
  </si>
  <si>
    <t>Pol188</t>
  </si>
  <si>
    <t>Řídící deska LCB</t>
  </si>
  <si>
    <t>-2099056646</t>
  </si>
  <si>
    <t>130</t>
  </si>
  <si>
    <t>Pol189</t>
  </si>
  <si>
    <t>Řídící deska MC10</t>
  </si>
  <si>
    <t>-1213622158</t>
  </si>
  <si>
    <t>131</t>
  </si>
  <si>
    <t>Pol190</t>
  </si>
  <si>
    <t>Řídící deska napájení výtahu</t>
  </si>
  <si>
    <t>1847719722</t>
  </si>
  <si>
    <t>132</t>
  </si>
  <si>
    <t>Pol191</t>
  </si>
  <si>
    <t>Řídící deska tlačítka</t>
  </si>
  <si>
    <t>-348218200</t>
  </si>
  <si>
    <t>133</t>
  </si>
  <si>
    <t>Pol192</t>
  </si>
  <si>
    <t>Řídící jednotka kabinového displeje</t>
  </si>
  <si>
    <t>-854726463</t>
  </si>
  <si>
    <t>134</t>
  </si>
  <si>
    <t>Pol193</t>
  </si>
  <si>
    <t>Řídící jednotka kabinových dveří</t>
  </si>
  <si>
    <t>-1667908058</t>
  </si>
  <si>
    <t>135</t>
  </si>
  <si>
    <t>Pol194</t>
  </si>
  <si>
    <t>Řídící kostka hydraulického agregátu</t>
  </si>
  <si>
    <t>-1060409132</t>
  </si>
  <si>
    <t>136</t>
  </si>
  <si>
    <t>Pol195</t>
  </si>
  <si>
    <t>Řídící modul VVVF5 pro dveře automatické</t>
  </si>
  <si>
    <t>1742087698</t>
  </si>
  <si>
    <t>137</t>
  </si>
  <si>
    <t>Pol196</t>
  </si>
  <si>
    <t>Řídící patrová deska</t>
  </si>
  <si>
    <t>-196839198</t>
  </si>
  <si>
    <t>138</t>
  </si>
  <si>
    <t>Pol197</t>
  </si>
  <si>
    <t>Řídící systém výtahu - rozvaděč</t>
  </si>
  <si>
    <t>-542015562</t>
  </si>
  <si>
    <t>139</t>
  </si>
  <si>
    <t>Pol198</t>
  </si>
  <si>
    <t>Sedátko do kabiny nerezové</t>
  </si>
  <si>
    <t>-1662956134</t>
  </si>
  <si>
    <t>140</t>
  </si>
  <si>
    <t>Pol199</t>
  </si>
  <si>
    <t>Set fotobuněk 3m pro dveře automatické</t>
  </si>
  <si>
    <t>-70062131</t>
  </si>
  <si>
    <t>141</t>
  </si>
  <si>
    <t>Pol200</t>
  </si>
  <si>
    <t>Set fotobuněk 5m pro dveře automatické</t>
  </si>
  <si>
    <t>145324914</t>
  </si>
  <si>
    <t>142</t>
  </si>
  <si>
    <t>Pol201</t>
  </si>
  <si>
    <t>Set fotobuněk TELCO</t>
  </si>
  <si>
    <t>-1311439144</t>
  </si>
  <si>
    <t>143</t>
  </si>
  <si>
    <t>Pol202</t>
  </si>
  <si>
    <t>Silonová vložka vedení kabiny</t>
  </si>
  <si>
    <t>348787245</t>
  </si>
  <si>
    <t>144</t>
  </si>
  <si>
    <t>Pol203</t>
  </si>
  <si>
    <t>Silonové vodiče dveřních panelů pro dveře automatické</t>
  </si>
  <si>
    <t>1407499141</t>
  </si>
  <si>
    <t>145</t>
  </si>
  <si>
    <t>Pol204</t>
  </si>
  <si>
    <t>Skleněná výplň - drátosklo 115x1035</t>
  </si>
  <si>
    <t>1868143303</t>
  </si>
  <si>
    <t>146</t>
  </si>
  <si>
    <t>Pol205</t>
  </si>
  <si>
    <t>Spínač napínací kladky omezovače rychlosti</t>
  </si>
  <si>
    <t>1531497691</t>
  </si>
  <si>
    <t>147</t>
  </si>
  <si>
    <t>Pol206</t>
  </si>
  <si>
    <t>Spodní vedení dveří</t>
  </si>
  <si>
    <t>-162666085</t>
  </si>
  <si>
    <t>148</t>
  </si>
  <si>
    <t>Pol207</t>
  </si>
  <si>
    <t>Spojka ozubeného řemenu pro dveře automatické</t>
  </si>
  <si>
    <t>1361647047</t>
  </si>
  <si>
    <t>149</t>
  </si>
  <si>
    <t>Pol208</t>
  </si>
  <si>
    <t>Spojka pružná ø 300 (S4), 8 unašečů</t>
  </si>
  <si>
    <t>-604978889</t>
  </si>
  <si>
    <t>150</t>
  </si>
  <si>
    <t>Pol209</t>
  </si>
  <si>
    <t>Spojovací materiál</t>
  </si>
  <si>
    <t>kg</t>
  </si>
  <si>
    <t>-1822203191</t>
  </si>
  <si>
    <t>151</t>
  </si>
  <si>
    <t>Pol210</t>
  </si>
  <si>
    <t>Stěna kabiny</t>
  </si>
  <si>
    <t>258185187</t>
  </si>
  <si>
    <t>152</t>
  </si>
  <si>
    <t>Pol211</t>
  </si>
  <si>
    <t>Střídač napájecího systému 12V/230V</t>
  </si>
  <si>
    <t>549588029</t>
  </si>
  <si>
    <t>153</t>
  </si>
  <si>
    <t>Pol212</t>
  </si>
  <si>
    <t>Stykač dolu silový</t>
  </si>
  <si>
    <t>1503362176</t>
  </si>
  <si>
    <t>154</t>
  </si>
  <si>
    <t>Pol213</t>
  </si>
  <si>
    <t>Stykač na pomalou jízdu silový</t>
  </si>
  <si>
    <t>-1813975657</t>
  </si>
  <si>
    <t>155</t>
  </si>
  <si>
    <t>Pol214</t>
  </si>
  <si>
    <t>Stykač nahoru silový</t>
  </si>
  <si>
    <t>-1125161759</t>
  </si>
  <si>
    <t>156</t>
  </si>
  <si>
    <t>Pol215</t>
  </si>
  <si>
    <t>Stykač třípólový 11kW,cívka 48V 50Hz</t>
  </si>
  <si>
    <t>-1682125958</t>
  </si>
  <si>
    <t>157</t>
  </si>
  <si>
    <t>Pol216</t>
  </si>
  <si>
    <t>Stykač třípólový, cívka 230V 50Hz</t>
  </si>
  <si>
    <t>-42525240</t>
  </si>
  <si>
    <t>158</t>
  </si>
  <si>
    <t>Pol217</t>
  </si>
  <si>
    <t>Svítidlo kabinové - podhled</t>
  </si>
  <si>
    <t>297235364</t>
  </si>
  <si>
    <t>159</t>
  </si>
  <si>
    <t>Pol218</t>
  </si>
  <si>
    <t>Synchronizační kladka (různé průměry) pro dveře automatické</t>
  </si>
  <si>
    <t>-874778767</t>
  </si>
  <si>
    <t>160</t>
  </si>
  <si>
    <t>Pol219</t>
  </si>
  <si>
    <t>Synchronizační lanko pro dveře automatické</t>
  </si>
  <si>
    <t>17483186</t>
  </si>
  <si>
    <t>161</t>
  </si>
  <si>
    <t>Pol220</t>
  </si>
  <si>
    <t>Šachetní displej pro dveře</t>
  </si>
  <si>
    <t>1470750817</t>
  </si>
  <si>
    <t>162</t>
  </si>
  <si>
    <t>Pol221</t>
  </si>
  <si>
    <t>Těsnění ventilů hydraulického agregátu</t>
  </si>
  <si>
    <t>-1365793037</t>
  </si>
  <si>
    <t>163</t>
  </si>
  <si>
    <t>Pol222</t>
  </si>
  <si>
    <t>Tlačítko nepodsvětlené pro dveře</t>
  </si>
  <si>
    <t>-2032162681</t>
  </si>
  <si>
    <t>164</t>
  </si>
  <si>
    <t>Pol223</t>
  </si>
  <si>
    <t>Tlačítko podsvětlené pro dveře</t>
  </si>
  <si>
    <t>-559221676</t>
  </si>
  <si>
    <t>165</t>
  </si>
  <si>
    <t>Pol224</t>
  </si>
  <si>
    <t>Tlačítko podsvětlené s Brailovým písmem</t>
  </si>
  <si>
    <t>-1783555547</t>
  </si>
  <si>
    <t>166</t>
  </si>
  <si>
    <t>Pol225</t>
  </si>
  <si>
    <t>Tlačítko s klíčkovým ovladačem</t>
  </si>
  <si>
    <t>-459334885</t>
  </si>
  <si>
    <t>167</t>
  </si>
  <si>
    <t>Pol226</t>
  </si>
  <si>
    <t>Torzní pružina pro dveře ruční</t>
  </si>
  <si>
    <t>-858358186</t>
  </si>
  <si>
    <t>168</t>
  </si>
  <si>
    <t>Pol227</t>
  </si>
  <si>
    <t>Trafo pro osvětlení kabiny</t>
  </si>
  <si>
    <t>1533992078</t>
  </si>
  <si>
    <t>169</t>
  </si>
  <si>
    <t>Pol228</t>
  </si>
  <si>
    <t>Trakční kotouč ø 440 6 x lano ø 10</t>
  </si>
  <si>
    <t>-1956854028</t>
  </si>
  <si>
    <t>170</t>
  </si>
  <si>
    <t>Pol229</t>
  </si>
  <si>
    <t>Trakční kotouč ø 480 4 x lano ø 12</t>
  </si>
  <si>
    <t>-1012997620</t>
  </si>
  <si>
    <t>171</t>
  </si>
  <si>
    <t>Pol230</t>
  </si>
  <si>
    <t>Trakční kotouč ø 500 2 x lano ø 11</t>
  </si>
  <si>
    <t>587577735</t>
  </si>
  <si>
    <t>172</t>
  </si>
  <si>
    <t>Pol231</t>
  </si>
  <si>
    <t>Trakční kotouč ø 500 3 x lano ø 10</t>
  </si>
  <si>
    <t>2108865346</t>
  </si>
  <si>
    <t>173</t>
  </si>
  <si>
    <t>Pol232</t>
  </si>
  <si>
    <t>Trakční kotouč ø 500 6 x lano ø 10</t>
  </si>
  <si>
    <t>-178303720</t>
  </si>
  <si>
    <t>174</t>
  </si>
  <si>
    <t>Pol233</t>
  </si>
  <si>
    <t>Trakční kotouč ø 550 4 x lano ø 12</t>
  </si>
  <si>
    <t>-977824897</t>
  </si>
  <si>
    <t>175</t>
  </si>
  <si>
    <t>Pol234</t>
  </si>
  <si>
    <t>Trakční kotouč ø 630 2 x lano ø 10</t>
  </si>
  <si>
    <t>146276046</t>
  </si>
  <si>
    <t>176</t>
  </si>
  <si>
    <t>Pol235</t>
  </si>
  <si>
    <t>Trakční kotouč ø 650 4 x lano ø 12</t>
  </si>
  <si>
    <t>815176972</t>
  </si>
  <si>
    <t>177</t>
  </si>
  <si>
    <t>Pol236</t>
  </si>
  <si>
    <t>Trakční kotouč ø 660 3 x lano ø 10</t>
  </si>
  <si>
    <t>422512993</t>
  </si>
  <si>
    <t>178</t>
  </si>
  <si>
    <t>Pol237</t>
  </si>
  <si>
    <t>Trakční kotouč ø 670 4 x lano ø 12</t>
  </si>
  <si>
    <t>-1855077421</t>
  </si>
  <si>
    <t>179</t>
  </si>
  <si>
    <t>Pol238</t>
  </si>
  <si>
    <t>Trakční kotouč ø 710 2 x lano ø 10 (2 x 11)</t>
  </si>
  <si>
    <t>1352083309</t>
  </si>
  <si>
    <t>180</t>
  </si>
  <si>
    <t>Pol239</t>
  </si>
  <si>
    <t>Trakční kotouč ø 725 2 x lano ø 10</t>
  </si>
  <si>
    <t>-726915208</t>
  </si>
  <si>
    <t>181</t>
  </si>
  <si>
    <t>Pol240</t>
  </si>
  <si>
    <t>Trakční kotouč ø 725 3 x lano ø 10</t>
  </si>
  <si>
    <t>-1756511025</t>
  </si>
  <si>
    <t>182</t>
  </si>
  <si>
    <t>Pol241</t>
  </si>
  <si>
    <t>Trakční kotouč ø 725 4 x lano ø 12 (4 x 10)</t>
  </si>
  <si>
    <t>-164537413</t>
  </si>
  <si>
    <t>183</t>
  </si>
  <si>
    <t>Pol242</t>
  </si>
  <si>
    <t>Trakční kotouč ø 805 3 x lano ø 10</t>
  </si>
  <si>
    <t>1126405636</t>
  </si>
  <si>
    <t>184</t>
  </si>
  <si>
    <t>Pol243</t>
  </si>
  <si>
    <t>Transformátor 400V/2x12V 3,7A, 24V 3,7A, 6V 3,7A</t>
  </si>
  <si>
    <t>-96554867</t>
  </si>
  <si>
    <t>185</t>
  </si>
  <si>
    <t>Pol244</t>
  </si>
  <si>
    <t>Tuk mazací AK 2</t>
  </si>
  <si>
    <t>-1535346430</t>
  </si>
  <si>
    <t>186</t>
  </si>
  <si>
    <t>Pol245</t>
  </si>
  <si>
    <t>Unašeč dveří  pro dveře automatické</t>
  </si>
  <si>
    <t>704178898</t>
  </si>
  <si>
    <t>187</t>
  </si>
  <si>
    <t>Pol246</t>
  </si>
  <si>
    <t>Unašeč kabinových dveří</t>
  </si>
  <si>
    <t>1209752834</t>
  </si>
  <si>
    <t>188</t>
  </si>
  <si>
    <t>Pol247</t>
  </si>
  <si>
    <t>Unašeč šachetních dveří s hákovou uzávěrou</t>
  </si>
  <si>
    <t>33323359</t>
  </si>
  <si>
    <t>189</t>
  </si>
  <si>
    <t>Pol248</t>
  </si>
  <si>
    <t>Usměrňovač napájecího systému 230V/25A</t>
  </si>
  <si>
    <t>-1283096460</t>
  </si>
  <si>
    <t>190</t>
  </si>
  <si>
    <t>Pol249</t>
  </si>
  <si>
    <t>Vážící systém kabiny</t>
  </si>
  <si>
    <t>2005994153</t>
  </si>
  <si>
    <t>191</t>
  </si>
  <si>
    <t>Pol250</t>
  </si>
  <si>
    <t>Vstupní sloupek kabiny levý/pravý</t>
  </si>
  <si>
    <t>-836027804</t>
  </si>
  <si>
    <t>192</t>
  </si>
  <si>
    <t>Pol251</t>
  </si>
  <si>
    <t>Vypínač hl. 25/B 4 pol. vypínač</t>
  </si>
  <si>
    <t>-1183765869</t>
  </si>
  <si>
    <t>193</t>
  </si>
  <si>
    <t>Pol252</t>
  </si>
  <si>
    <t>Vypínač hl. 63/B 4 pol. vypínač</t>
  </si>
  <si>
    <t>86451880</t>
  </si>
  <si>
    <t>194</t>
  </si>
  <si>
    <t>Pol253</t>
  </si>
  <si>
    <t>Záložní zdroj GSM</t>
  </si>
  <si>
    <t>546080949</t>
  </si>
  <si>
    <t>195</t>
  </si>
  <si>
    <t>Pol254</t>
  </si>
  <si>
    <t>Zavírací pružina pro dveře automatické</t>
  </si>
  <si>
    <t>977923621</t>
  </si>
  <si>
    <t>196</t>
  </si>
  <si>
    <t>Pol255</t>
  </si>
  <si>
    <t>Zrcadlo 5mm, broušené hrany, bezpečnostní folie</t>
  </si>
  <si>
    <t>1738195113</t>
  </si>
  <si>
    <t>197</t>
  </si>
  <si>
    <t>Pol256</t>
  </si>
  <si>
    <t>Žebřík pro vstup do prohlubně</t>
  </si>
  <si>
    <t>1856671643</t>
  </si>
  <si>
    <t>MAT - P</t>
  </si>
  <si>
    <t>Materiál plošiny</t>
  </si>
  <si>
    <t>198</t>
  </si>
  <si>
    <t>Pol257</t>
  </si>
  <si>
    <t>Baterie do plošiny</t>
  </si>
  <si>
    <t>1394929923</t>
  </si>
  <si>
    <t>199</t>
  </si>
  <si>
    <t>Pol258</t>
  </si>
  <si>
    <t>Hlavní vypínač</t>
  </si>
  <si>
    <t>1843397547</t>
  </si>
  <si>
    <t>200</t>
  </si>
  <si>
    <t>Pol259</t>
  </si>
  <si>
    <t>530235551</t>
  </si>
  <si>
    <t>201</t>
  </si>
  <si>
    <t>Pol260</t>
  </si>
  <si>
    <t>Madlo na plošině</t>
  </si>
  <si>
    <t>-1791134088</t>
  </si>
  <si>
    <t>202</t>
  </si>
  <si>
    <t>Pol261</t>
  </si>
  <si>
    <t>Maják zvukový</t>
  </si>
  <si>
    <t>2085202942</t>
  </si>
  <si>
    <t>203</t>
  </si>
  <si>
    <t>Pol262</t>
  </si>
  <si>
    <t>Měnič</t>
  </si>
  <si>
    <t>462518737</t>
  </si>
  <si>
    <t>204</t>
  </si>
  <si>
    <t>Pol263</t>
  </si>
  <si>
    <t>-124453610</t>
  </si>
  <si>
    <t>205</t>
  </si>
  <si>
    <t>Pol264</t>
  </si>
  <si>
    <t>Napájecí deska</t>
  </si>
  <si>
    <t>1545242034</t>
  </si>
  <si>
    <t>206</t>
  </si>
  <si>
    <t>Pol265</t>
  </si>
  <si>
    <t>Nástupní deska</t>
  </si>
  <si>
    <t>263025911</t>
  </si>
  <si>
    <t>207</t>
  </si>
  <si>
    <t>Pol266</t>
  </si>
  <si>
    <t>Naviják kabelový 3x220v</t>
  </si>
  <si>
    <t>1952762813</t>
  </si>
  <si>
    <t>208</t>
  </si>
  <si>
    <t>Pol267</t>
  </si>
  <si>
    <t>Podlaha</t>
  </si>
  <si>
    <t>411982248</t>
  </si>
  <si>
    <t>209</t>
  </si>
  <si>
    <t>Pol268</t>
  </si>
  <si>
    <t>Podlahový spínač typ Se</t>
  </si>
  <si>
    <t>565926149</t>
  </si>
  <si>
    <t>210</t>
  </si>
  <si>
    <t>Pol269</t>
  </si>
  <si>
    <t>Řetěz kabelový</t>
  </si>
  <si>
    <t>780883065</t>
  </si>
  <si>
    <t>211</t>
  </si>
  <si>
    <t>Pol270</t>
  </si>
  <si>
    <t>Řídící deska (Manus)</t>
  </si>
  <si>
    <t>-1375579430</t>
  </si>
  <si>
    <t>212</t>
  </si>
  <si>
    <t>Pol271</t>
  </si>
  <si>
    <t>Spínač ovladače</t>
  </si>
  <si>
    <t>-1736857029</t>
  </si>
  <si>
    <t>213</t>
  </si>
  <si>
    <t>Pol272</t>
  </si>
  <si>
    <t>Stykač třípolohový 48v</t>
  </si>
  <si>
    <t>247252368</t>
  </si>
  <si>
    <t>214</t>
  </si>
  <si>
    <t>Pol273</t>
  </si>
  <si>
    <t>Stykač třípolohový 220v</t>
  </si>
  <si>
    <t>1838771634</t>
  </si>
  <si>
    <t>215</t>
  </si>
  <si>
    <t>Pol274</t>
  </si>
  <si>
    <t>Tažné lano s kužely</t>
  </si>
  <si>
    <t>-993187533</t>
  </si>
  <si>
    <t>216</t>
  </si>
  <si>
    <t>Pol275</t>
  </si>
  <si>
    <t>Tlačítko ovladače</t>
  </si>
  <si>
    <t>-2118043739</t>
  </si>
  <si>
    <t>217</t>
  </si>
  <si>
    <t>Pol276</t>
  </si>
  <si>
    <t>Transformátor  220/48</t>
  </si>
  <si>
    <t>-116783156</t>
  </si>
  <si>
    <t>02</t>
  </si>
  <si>
    <t>Výjezdy, práce a zkoušky</t>
  </si>
  <si>
    <t>218</t>
  </si>
  <si>
    <t>K</t>
  </si>
  <si>
    <t>HZS3242</t>
  </si>
  <si>
    <t>Hodinová sazba práce bez ohledu na počet pracovníků včetně dopravy a zajištění prostoru pro provedení prací</t>
  </si>
  <si>
    <t>hodina</t>
  </si>
  <si>
    <t>957448446</t>
  </si>
  <si>
    <t>Poznámka k položce:_x000D_
Jedná se o paušální cenu za hodinovou montáž, dopravu osob, materiálu a zařízení na místo včetně zajištění prostoru pro provedení prací. Práce budou prováděny i mimo běžnou pracovní dobu, v noci, o víkendech a svátcích._x000D_
_x000D_
Zahrnuje i případné zábory vč. poplatků a ostatní konstrukce a práce na zařízení a zabezpečení staveniště, náhradní přístup, náhradní značení včetně osazení, případné zpracování DIR a DIO, zabezpečení prací v blízkosti kolejiště a za plného provozu objektu, v případě nutnosti vytyčení a zabezpečení inž. sítí, koordinace s ostatními profesemi, stavbami a správci dotčených zařízení aj.</t>
  </si>
  <si>
    <t>VV</t>
  </si>
  <si>
    <t>15*6*12*2"15x za měsíc po 6h, 2 roky"</t>
  </si>
  <si>
    <t>219</t>
  </si>
  <si>
    <t>4.01</t>
  </si>
  <si>
    <t>Příplatek za havarijní výjezd do 2h od nahlášení požadavku v pracovní době 06:00-18:00h v pracovních dnech</t>
  </si>
  <si>
    <t>případ</t>
  </si>
  <si>
    <t>1878525336</t>
  </si>
  <si>
    <t>Poznámka k položce:_x000D_
jedná se o příplatek za mimořádný havarijní výjezd pro odstranění závady - na základě výslovné žádosti objednatele.</t>
  </si>
  <si>
    <t>220</t>
  </si>
  <si>
    <t>4.02</t>
  </si>
  <si>
    <t>Příplatek za havarijní výjezd do 2h od nahlášení požadavku mimo pracovní dobu 18:00-06:00h, o víkendech a svátcích</t>
  </si>
  <si>
    <t>-1014171683</t>
  </si>
  <si>
    <t>221</t>
  </si>
  <si>
    <t>P02</t>
  </si>
  <si>
    <t>Příplatek za výškové práce - použití plošiny nebo lešení</t>
  </si>
  <si>
    <t>2078576254</t>
  </si>
  <si>
    <t>222</t>
  </si>
  <si>
    <t>P02.1</t>
  </si>
  <si>
    <t>Výškové práce - jeřáb - max nosnost 3 t</t>
  </si>
  <si>
    <t>hod</t>
  </si>
  <si>
    <t>1126740036</t>
  </si>
  <si>
    <t>Poznámka k položce:_x000D_
Max. nosnost: 3 t_x000D__x000D_
Max. vyložení: 11 m_x000D__x000D_
Max. výška zdvihu:	10 m_x000D__x000D_
_x000D_
Cena obsahuje: dopravu jeřábu na místo a zpět, obsluhu jeřábu, zábor přilehlých pozemků a komunikací vč. ohlášení prací dle platné legilativy, DIR, DIO, osazení náhradního značení, zajiištění prostoru pro provedení prací</t>
  </si>
  <si>
    <t>223</t>
  </si>
  <si>
    <t>P02.2</t>
  </si>
  <si>
    <t>Výškové práce - jeřáb - max nosnost 35 t</t>
  </si>
  <si>
    <t>-1298561912</t>
  </si>
  <si>
    <t>Poznámka k položce:_x000D_
Max. nosnost: 35 t_x000D__x000D_
Max. vyložení: 40 m_x000D__x000D_
Max. výška zdvihu:	44 m_x000D__x000D_
_x000D_
Cena obsahuje: dopravu jeřábu na místo a zpět, obsluhu jeřábu, zábor přilehlých pozemků a komunikací vč. ohlášení prací dle platné legilativy, DIR, DIO, osazení náhradního značení, zajiištění prostoru pro provedení prací</t>
  </si>
  <si>
    <t>224</t>
  </si>
  <si>
    <t>P02.3</t>
  </si>
  <si>
    <t>Výškové práce - jeřáb - max nosnost 70 t</t>
  </si>
  <si>
    <t>-75814757</t>
  </si>
  <si>
    <t>Poznámka k položce:_x000D_
Max. nosnost: 70 t_x000D__x000D_
Max. vyložení: 62 m_x000D__x000D_
Max. výška zdvihu:	75 m_x000D__x000D_
_x000D_
Cena obsahuje: dopravu jeřábu na místo a zpět, obsluhu jeřábu, zábor přilehlých pozemků a komunikací vč. ohlášení prací dle platné legilativy, DIR, DIO, osazení náhradního značení, zajiištění prostoru pro provedení prací</t>
  </si>
  <si>
    <t>225</t>
  </si>
  <si>
    <t>P03</t>
  </si>
  <si>
    <t>Zkouška po opravě a předání objednateli včetně protokolů</t>
  </si>
  <si>
    <t>ks</t>
  </si>
  <si>
    <t>-406040898</t>
  </si>
  <si>
    <t>03</t>
  </si>
  <si>
    <t>Odvoz a likvidace odpadu</t>
  </si>
  <si>
    <t>226</t>
  </si>
  <si>
    <t>P04</t>
  </si>
  <si>
    <t>Odvoz a likvidace odpadu včetně olejů</t>
  </si>
  <si>
    <t>t</t>
  </si>
  <si>
    <t>-1409063389</t>
  </si>
  <si>
    <t>227</t>
  </si>
  <si>
    <t>99701350R</t>
  </si>
  <si>
    <t>Odvoz výzisku z železného šrotu na místo určené objednatelem do 100 km se složením</t>
  </si>
  <si>
    <t>1716965275</t>
  </si>
  <si>
    <t>Poznámka k položce:_x000D_
Železný šrot bude odvezen a složen dle pokynů zástupce investora do sběrného místa smluvního odběratele kovového šrotu. _x000D_
_x000D_
Samotný železný šrot je majetkem investora. _x000D_
_x000D_
Hospodaření s vyzískaným materiálem (mimo odpad) bude prováděno v souladu se Směrnicí SŽDC č. 42 ze dne 7.1.2013.</t>
  </si>
  <si>
    <t>SOUPIS JEDNOTKOVÝCH CEN</t>
  </si>
  <si>
    <t>Opravy osobních a nákladních výtahů a plošin v obvodu OŘ Praha 2023-2025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</si>
</sst>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0%"/>
    <numFmt numFmtId="165" formatCode="dd\.mm\.yyyy"/>
    <numFmt numFmtId="166" formatCode="#,##0.00000"/>
  </numFmts>
  <fonts count="3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  <font>
      <sz val="9"/>
      <name val="Arial CE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4" fillId="0" borderId="0" applyNumberFormat="0" applyFill="0" applyBorder="0" applyAlignment="0" applyProtection="0"/>
  </cellStyleXfs>
  <cellXfs count="24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6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0" xfId="0" applyFont="1" applyFill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7" fillId="0" borderId="14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5" fillId="0" borderId="19" xfId="0" applyNumberFormat="1" applyFont="1" applyBorder="1" applyAlignment="1" applyProtection="1">
      <alignment vertical="center"/>
    </xf>
    <xf numFmtId="4" fontId="25" fillId="0" borderId="20" xfId="0" applyNumberFormat="1" applyFont="1" applyBorder="1" applyAlignment="1" applyProtection="1">
      <alignment vertical="center"/>
    </xf>
    <xf numFmtId="166" fontId="25" fillId="0" borderId="20" xfId="0" applyNumberFormat="1" applyFont="1" applyBorder="1" applyAlignment="1" applyProtection="1">
      <alignment vertical="center"/>
    </xf>
    <xf numFmtId="4" fontId="25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0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0" fillId="4" borderId="8" xfId="0" applyFont="1" applyFill="1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7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12" xfId="0" applyBorder="1" applyAlignment="1" applyProtection="1">
      <alignment vertical="center"/>
    </xf>
    <xf numFmtId="166" fontId="28" fillId="0" borderId="12" xfId="0" applyNumberFormat="1" applyFont="1" applyBorder="1" applyAlignment="1" applyProtection="1"/>
    <xf numFmtId="166" fontId="28" fillId="0" borderId="13" xfId="0" applyNumberFormat="1" applyFont="1" applyBorder="1" applyAlignment="1" applyProtection="1"/>
    <xf numFmtId="4" fontId="29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30" fillId="0" borderId="22" xfId="0" applyFont="1" applyBorder="1" applyAlignment="1" applyProtection="1">
      <alignment horizontal="center" vertical="center"/>
    </xf>
    <xf numFmtId="49" fontId="30" fillId="0" borderId="22" xfId="0" applyNumberFormat="1" applyFont="1" applyBorder="1" applyAlignment="1" applyProtection="1">
      <alignment horizontal="left" vertical="center" wrapText="1"/>
    </xf>
    <xf numFmtId="0" fontId="30" fillId="0" borderId="22" xfId="0" applyFont="1" applyBorder="1" applyAlignment="1" applyProtection="1">
      <alignment horizontal="left" vertical="center" wrapText="1"/>
    </xf>
    <xf numFmtId="0" fontId="30" fillId="0" borderId="22" xfId="0" applyFont="1" applyBorder="1" applyAlignment="1" applyProtection="1">
      <alignment horizontal="center" vertical="center" wrapText="1"/>
    </xf>
    <xf numFmtId="4" fontId="30" fillId="2" borderId="22" xfId="0" applyNumberFormat="1" applyFont="1" applyFill="1" applyBorder="1" applyAlignment="1" applyProtection="1">
      <alignment vertical="center"/>
      <protection locked="0"/>
    </xf>
    <xf numFmtId="0" fontId="31" fillId="0" borderId="22" xfId="0" applyFont="1" applyBorder="1" applyAlignment="1" applyProtection="1">
      <alignment vertical="center"/>
    </xf>
    <xf numFmtId="0" fontId="31" fillId="0" borderId="3" xfId="0" applyFont="1" applyBorder="1" applyAlignment="1">
      <alignment vertical="center"/>
    </xf>
    <xf numFmtId="0" fontId="30" fillId="2" borderId="14" xfId="0" applyFont="1" applyFill="1" applyBorder="1" applyAlignment="1" applyProtection="1">
      <alignment horizontal="left" vertical="center"/>
      <protection locked="0"/>
    </xf>
    <xf numFmtId="0" fontId="3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5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2" fillId="0" borderId="0" xfId="0" applyFont="1" applyAlignment="1" applyProtection="1">
      <alignment horizontal="left" vertical="center"/>
    </xf>
    <xf numFmtId="0" fontId="33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4" fontId="19" fillId="2" borderId="22" xfId="0" applyNumberFormat="1" applyFont="1" applyFill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0" fontId="8" fillId="0" borderId="3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0" fontId="8" fillId="0" borderId="0" xfId="0" applyFont="1" applyAlignment="1" applyProtection="1">
      <alignment vertical="center"/>
      <protection locked="0"/>
    </xf>
    <xf numFmtId="0" fontId="8" fillId="0" borderId="3" xfId="0" applyFont="1" applyBorder="1" applyAlignment="1">
      <alignment vertical="center"/>
    </xf>
    <xf numFmtId="0" fontId="8" fillId="0" borderId="14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5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4" fontId="35" fillId="2" borderId="0" xfId="0" applyNumberFormat="1" applyFont="1" applyFill="1" applyBorder="1" applyAlignment="1" applyProtection="1">
      <alignment vertical="center"/>
      <protection locked="0"/>
    </xf>
    <xf numFmtId="14" fontId="35" fillId="2" borderId="0" xfId="0" applyNumberFormat="1" applyFont="1" applyFill="1" applyBorder="1" applyAlignment="1" applyProtection="1">
      <alignment horizontal="center" vertical="center"/>
      <protection locked="0"/>
    </xf>
    <xf numFmtId="4" fontId="15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4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 wrapText="1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0" fillId="0" borderId="0" xfId="0"/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://www.urs.cz/software-a-data/kros-4-ocenovani-a-rizeni-stavebni-vyroby/" TargetMode="External"/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://www.urs.cz/software-a-data/kros-4-ocenovani-a-rizeni-stavebni-vyroby/" TargetMode="External"/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39</xdr:col>
      <xdr:colOff>290830</xdr:colOff>
      <xdr:row>3</xdr:row>
      <xdr:rowOff>0</xdr:rowOff>
    </xdr:from>
    <xdr:to>
      <xdr:col>40</xdr:col>
      <xdr:colOff>367030</xdr:colOff>
      <xdr:row>6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39</xdr:col>
      <xdr:colOff>450850</xdr:colOff>
      <xdr:row>81</xdr:row>
      <xdr:rowOff>0</xdr:rowOff>
    </xdr:from>
    <xdr:to>
      <xdr:col>41</xdr:col>
      <xdr:colOff>177800</xdr:colOff>
      <xdr:row>85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absoluteAnchor>
    <xdr:pos x="0" y="0"/>
    <xdr:ext cx="285750" cy="285750"/>
    <xdr:pic>
      <xdr:nvPicPr>
        <xdr:cNvPr id="4" name="Picture 3">
          <a:hlinkClick xmlns:r="http://schemas.openxmlformats.org/officeDocument/2006/relationships" r:id="rId2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168275</xdr:colOff>
      <xdr:row>104</xdr:row>
      <xdr:rowOff>9525</xdr:rowOff>
    </xdr:from>
    <xdr:to>
      <xdr:col>8</xdr:col>
      <xdr:colOff>0</xdr:colOff>
      <xdr:row>108</xdr:row>
      <xdr:rowOff>9525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511800" y="704850"/>
          <a:ext cx="736600" cy="933450"/>
        </a:xfrm>
        <a:prstGeom prst="rect">
          <a:avLst/>
        </a:prstGeom>
      </xdr:spPr>
    </xdr:pic>
    <xdr:clientData/>
  </xdr:twoCellAnchor>
  <xdr:absoluteAnchor>
    <xdr:pos x="0" y="0"/>
    <xdr:ext cx="285750" cy="285750"/>
    <xdr:pic>
      <xdr:nvPicPr>
        <xdr:cNvPr id="4" name="Picture 3">
          <a:hlinkClick xmlns:r="http://schemas.openxmlformats.org/officeDocument/2006/relationships" r:id="rId2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7"/>
  <sheetViews>
    <sheetView showGridLines="0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pans="1:74" s="1" customFormat="1" ht="36.950000000000003" customHeight="1">
      <c r="AR2" s="221"/>
      <c r="AS2" s="221"/>
      <c r="AT2" s="221"/>
      <c r="AU2" s="221"/>
      <c r="AV2" s="221"/>
      <c r="AW2" s="221"/>
      <c r="AX2" s="221"/>
      <c r="AY2" s="221"/>
      <c r="AZ2" s="221"/>
      <c r="BA2" s="221"/>
      <c r="BB2" s="221"/>
      <c r="BC2" s="221"/>
      <c r="BD2" s="221"/>
      <c r="BE2" s="221"/>
      <c r="BS2" s="14" t="s">
        <v>6</v>
      </c>
      <c r="BT2" s="14" t="s">
        <v>7</v>
      </c>
    </row>
    <row r="3" spans="1:74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pans="1:74" s="1" customFormat="1" ht="24.95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spans="1:74" s="1" customFormat="1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07" t="s">
        <v>14</v>
      </c>
      <c r="L5" s="208"/>
      <c r="M5" s="208"/>
      <c r="N5" s="208"/>
      <c r="O5" s="208"/>
      <c r="P5" s="208"/>
      <c r="Q5" s="208"/>
      <c r="R5" s="208"/>
      <c r="S5" s="208"/>
      <c r="T5" s="208"/>
      <c r="U5" s="208"/>
      <c r="V5" s="208"/>
      <c r="W5" s="208"/>
      <c r="X5" s="208"/>
      <c r="Y5" s="208"/>
      <c r="Z5" s="208"/>
      <c r="AA5" s="208"/>
      <c r="AB5" s="208"/>
      <c r="AC5" s="208"/>
      <c r="AD5" s="208"/>
      <c r="AE5" s="208"/>
      <c r="AF5" s="208"/>
      <c r="AG5" s="208"/>
      <c r="AH5" s="208"/>
      <c r="AI5" s="208"/>
      <c r="AJ5" s="208"/>
      <c r="AK5" s="19"/>
      <c r="AL5" s="19"/>
      <c r="AM5" s="19"/>
      <c r="AN5" s="19"/>
      <c r="AO5" s="19"/>
      <c r="AP5" s="19"/>
      <c r="AQ5" s="19"/>
      <c r="AR5" s="17"/>
      <c r="BE5" s="204" t="s">
        <v>15</v>
      </c>
      <c r="BS5" s="14" t="s">
        <v>6</v>
      </c>
    </row>
    <row r="6" spans="1:74" s="1" customFormat="1" ht="36.950000000000003" customHeight="1">
      <c r="B6" s="18"/>
      <c r="C6" s="19"/>
      <c r="D6" s="25" t="s">
        <v>16</v>
      </c>
      <c r="E6" s="19"/>
      <c r="F6" s="19"/>
      <c r="G6" s="19"/>
      <c r="H6" s="19"/>
      <c r="I6" s="19"/>
      <c r="J6" s="19"/>
      <c r="K6" s="209" t="s">
        <v>17</v>
      </c>
      <c r="L6" s="208"/>
      <c r="M6" s="208"/>
      <c r="N6" s="208"/>
      <c r="O6" s="208"/>
      <c r="P6" s="208"/>
      <c r="Q6" s="208"/>
      <c r="R6" s="208"/>
      <c r="S6" s="208"/>
      <c r="T6" s="208"/>
      <c r="U6" s="208"/>
      <c r="V6" s="208"/>
      <c r="W6" s="208"/>
      <c r="X6" s="208"/>
      <c r="Y6" s="208"/>
      <c r="Z6" s="208"/>
      <c r="AA6" s="208"/>
      <c r="AB6" s="208"/>
      <c r="AC6" s="208"/>
      <c r="AD6" s="208"/>
      <c r="AE6" s="208"/>
      <c r="AF6" s="208"/>
      <c r="AG6" s="208"/>
      <c r="AH6" s="208"/>
      <c r="AI6" s="208"/>
      <c r="AJ6" s="208"/>
      <c r="AK6" s="19"/>
      <c r="AL6" s="19"/>
      <c r="AM6" s="19"/>
      <c r="AN6" s="19"/>
      <c r="AO6" s="19"/>
      <c r="AP6" s="19"/>
      <c r="AQ6" s="19"/>
      <c r="AR6" s="17"/>
      <c r="BE6" s="205"/>
      <c r="BS6" s="14" t="s">
        <v>6</v>
      </c>
    </row>
    <row r="7" spans="1:74" s="1" customFormat="1" ht="12" customHeight="1">
      <c r="B7" s="18"/>
      <c r="C7" s="19"/>
      <c r="D7" s="26" t="s">
        <v>18</v>
      </c>
      <c r="E7" s="19"/>
      <c r="F7" s="19"/>
      <c r="G7" s="19"/>
      <c r="H7" s="19"/>
      <c r="I7" s="19"/>
      <c r="J7" s="19"/>
      <c r="K7" s="24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6" t="s">
        <v>19</v>
      </c>
      <c r="AL7" s="19"/>
      <c r="AM7" s="19"/>
      <c r="AN7" s="24" t="s">
        <v>1</v>
      </c>
      <c r="AO7" s="19"/>
      <c r="AP7" s="19"/>
      <c r="AQ7" s="19"/>
      <c r="AR7" s="17"/>
      <c r="BE7" s="205"/>
      <c r="BS7" s="14" t="s">
        <v>6</v>
      </c>
    </row>
    <row r="8" spans="1:74" s="1" customFormat="1" ht="12" customHeight="1">
      <c r="B8" s="18"/>
      <c r="C8" s="19"/>
      <c r="D8" s="26" t="s">
        <v>20</v>
      </c>
      <c r="E8" s="19"/>
      <c r="F8" s="19"/>
      <c r="G8" s="19"/>
      <c r="H8" s="19"/>
      <c r="I8" s="19"/>
      <c r="J8" s="19"/>
      <c r="K8" s="24" t="s">
        <v>21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6" t="s">
        <v>22</v>
      </c>
      <c r="AL8" s="19"/>
      <c r="AM8" s="19"/>
      <c r="AN8" s="27" t="s">
        <v>23</v>
      </c>
      <c r="AO8" s="19"/>
      <c r="AP8" s="19"/>
      <c r="AQ8" s="19"/>
      <c r="AR8" s="17"/>
      <c r="BE8" s="205"/>
      <c r="BS8" s="14" t="s">
        <v>6</v>
      </c>
    </row>
    <row r="9" spans="1:74" s="1" customFormat="1" ht="14.45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05"/>
      <c r="BS9" s="14" t="s">
        <v>6</v>
      </c>
    </row>
    <row r="10" spans="1:74" s="1" customFormat="1" ht="12" customHeight="1">
      <c r="B10" s="18"/>
      <c r="C10" s="19"/>
      <c r="D10" s="26" t="s">
        <v>24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6" t="s">
        <v>25</v>
      </c>
      <c r="AL10" s="19"/>
      <c r="AM10" s="19"/>
      <c r="AN10" s="24" t="s">
        <v>26</v>
      </c>
      <c r="AO10" s="19"/>
      <c r="AP10" s="19"/>
      <c r="AQ10" s="19"/>
      <c r="AR10" s="17"/>
      <c r="BE10" s="205"/>
      <c r="BS10" s="14" t="s">
        <v>6</v>
      </c>
    </row>
    <row r="11" spans="1:74" s="1" customFormat="1" ht="18.399999999999999" customHeight="1">
      <c r="B11" s="18"/>
      <c r="C11" s="19"/>
      <c r="D11" s="19"/>
      <c r="E11" s="24" t="s">
        <v>27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6" t="s">
        <v>28</v>
      </c>
      <c r="AL11" s="19"/>
      <c r="AM11" s="19"/>
      <c r="AN11" s="24" t="s">
        <v>29</v>
      </c>
      <c r="AO11" s="19"/>
      <c r="AP11" s="19"/>
      <c r="AQ11" s="19"/>
      <c r="AR11" s="17"/>
      <c r="BE11" s="205"/>
      <c r="BS11" s="14" t="s">
        <v>6</v>
      </c>
    </row>
    <row r="12" spans="1:74" s="1" customFormat="1" ht="6.95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05"/>
      <c r="BS12" s="14" t="s">
        <v>6</v>
      </c>
    </row>
    <row r="13" spans="1:74" s="1" customFormat="1" ht="12" customHeight="1">
      <c r="B13" s="18"/>
      <c r="C13" s="19"/>
      <c r="D13" s="26" t="s">
        <v>30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6" t="s">
        <v>25</v>
      </c>
      <c r="AL13" s="19"/>
      <c r="AM13" s="19"/>
      <c r="AN13" s="28" t="s">
        <v>31</v>
      </c>
      <c r="AO13" s="19"/>
      <c r="AP13" s="19"/>
      <c r="AQ13" s="19"/>
      <c r="AR13" s="17"/>
      <c r="BE13" s="205"/>
      <c r="BS13" s="14" t="s">
        <v>6</v>
      </c>
    </row>
    <row r="14" spans="1:74" ht="12.75">
      <c r="B14" s="18"/>
      <c r="C14" s="19"/>
      <c r="D14" s="19"/>
      <c r="E14" s="210" t="s">
        <v>31</v>
      </c>
      <c r="F14" s="211"/>
      <c r="G14" s="211"/>
      <c r="H14" s="211"/>
      <c r="I14" s="211"/>
      <c r="J14" s="211"/>
      <c r="K14" s="211"/>
      <c r="L14" s="211"/>
      <c r="M14" s="211"/>
      <c r="N14" s="211"/>
      <c r="O14" s="211"/>
      <c r="P14" s="211"/>
      <c r="Q14" s="211"/>
      <c r="R14" s="211"/>
      <c r="S14" s="211"/>
      <c r="T14" s="211"/>
      <c r="U14" s="211"/>
      <c r="V14" s="211"/>
      <c r="W14" s="211"/>
      <c r="X14" s="211"/>
      <c r="Y14" s="211"/>
      <c r="Z14" s="211"/>
      <c r="AA14" s="211"/>
      <c r="AB14" s="211"/>
      <c r="AC14" s="211"/>
      <c r="AD14" s="211"/>
      <c r="AE14" s="211"/>
      <c r="AF14" s="211"/>
      <c r="AG14" s="211"/>
      <c r="AH14" s="211"/>
      <c r="AI14" s="211"/>
      <c r="AJ14" s="211"/>
      <c r="AK14" s="26" t="s">
        <v>28</v>
      </c>
      <c r="AL14" s="19"/>
      <c r="AM14" s="19"/>
      <c r="AN14" s="28" t="s">
        <v>31</v>
      </c>
      <c r="AO14" s="19"/>
      <c r="AP14" s="19"/>
      <c r="AQ14" s="19"/>
      <c r="AR14" s="17"/>
      <c r="BE14" s="205"/>
      <c r="BS14" s="14" t="s">
        <v>6</v>
      </c>
    </row>
    <row r="15" spans="1:74" s="1" customFormat="1" ht="6.95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05"/>
      <c r="BS15" s="14" t="s">
        <v>4</v>
      </c>
    </row>
    <row r="16" spans="1:74" s="1" customFormat="1" ht="12" customHeight="1">
      <c r="B16" s="18"/>
      <c r="C16" s="19"/>
      <c r="D16" s="26" t="s">
        <v>32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6" t="s">
        <v>25</v>
      </c>
      <c r="AL16" s="19"/>
      <c r="AM16" s="19"/>
      <c r="AN16" s="24" t="s">
        <v>1</v>
      </c>
      <c r="AO16" s="19"/>
      <c r="AP16" s="19"/>
      <c r="AQ16" s="19"/>
      <c r="AR16" s="17"/>
      <c r="BE16" s="205"/>
      <c r="BS16" s="14" t="s">
        <v>4</v>
      </c>
    </row>
    <row r="17" spans="1:71" s="1" customFormat="1" ht="18.399999999999999" customHeight="1">
      <c r="B17" s="18"/>
      <c r="C17" s="19"/>
      <c r="D17" s="19"/>
      <c r="E17" s="24" t="s">
        <v>33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6" t="s">
        <v>28</v>
      </c>
      <c r="AL17" s="19"/>
      <c r="AM17" s="19"/>
      <c r="AN17" s="24" t="s">
        <v>1</v>
      </c>
      <c r="AO17" s="19"/>
      <c r="AP17" s="19"/>
      <c r="AQ17" s="19"/>
      <c r="AR17" s="17"/>
      <c r="BE17" s="205"/>
      <c r="BS17" s="14" t="s">
        <v>34</v>
      </c>
    </row>
    <row r="18" spans="1:71" s="1" customFormat="1" ht="6.95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05"/>
      <c r="BS18" s="14" t="s">
        <v>6</v>
      </c>
    </row>
    <row r="19" spans="1:71" s="1" customFormat="1" ht="12" customHeight="1">
      <c r="B19" s="18"/>
      <c r="C19" s="19"/>
      <c r="D19" s="26" t="s">
        <v>35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6" t="s">
        <v>25</v>
      </c>
      <c r="AL19" s="19"/>
      <c r="AM19" s="19"/>
      <c r="AN19" s="24" t="s">
        <v>1</v>
      </c>
      <c r="AO19" s="19"/>
      <c r="AP19" s="19"/>
      <c r="AQ19" s="19"/>
      <c r="AR19" s="17"/>
      <c r="BE19" s="205"/>
      <c r="BS19" s="14" t="s">
        <v>6</v>
      </c>
    </row>
    <row r="20" spans="1:71" s="1" customFormat="1" ht="18.399999999999999" customHeight="1">
      <c r="B20" s="18"/>
      <c r="C20" s="19"/>
      <c r="D20" s="19"/>
      <c r="E20" s="24" t="s">
        <v>36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6" t="s">
        <v>28</v>
      </c>
      <c r="AL20" s="19"/>
      <c r="AM20" s="19"/>
      <c r="AN20" s="24" t="s">
        <v>1</v>
      </c>
      <c r="AO20" s="19"/>
      <c r="AP20" s="19"/>
      <c r="AQ20" s="19"/>
      <c r="AR20" s="17"/>
      <c r="BE20" s="205"/>
      <c r="BS20" s="14" t="s">
        <v>34</v>
      </c>
    </row>
    <row r="21" spans="1:71" s="1" customFormat="1" ht="6.95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05"/>
    </row>
    <row r="22" spans="1:71" s="1" customFormat="1" ht="12" customHeight="1">
      <c r="B22" s="18"/>
      <c r="C22" s="19"/>
      <c r="D22" s="26" t="s">
        <v>37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05"/>
    </row>
    <row r="23" spans="1:71" s="1" customFormat="1" ht="16.5" customHeight="1">
      <c r="B23" s="18"/>
      <c r="C23" s="19"/>
      <c r="D23" s="19"/>
      <c r="E23" s="212" t="s">
        <v>1</v>
      </c>
      <c r="F23" s="212"/>
      <c r="G23" s="212"/>
      <c r="H23" s="212"/>
      <c r="I23" s="212"/>
      <c r="J23" s="212"/>
      <c r="K23" s="212"/>
      <c r="L23" s="212"/>
      <c r="M23" s="212"/>
      <c r="N23" s="212"/>
      <c r="O23" s="212"/>
      <c r="P23" s="212"/>
      <c r="Q23" s="212"/>
      <c r="R23" s="212"/>
      <c r="S23" s="212"/>
      <c r="T23" s="212"/>
      <c r="U23" s="212"/>
      <c r="V23" s="212"/>
      <c r="W23" s="212"/>
      <c r="X23" s="212"/>
      <c r="Y23" s="212"/>
      <c r="Z23" s="212"/>
      <c r="AA23" s="212"/>
      <c r="AB23" s="212"/>
      <c r="AC23" s="212"/>
      <c r="AD23" s="212"/>
      <c r="AE23" s="212"/>
      <c r="AF23" s="212"/>
      <c r="AG23" s="212"/>
      <c r="AH23" s="212"/>
      <c r="AI23" s="212"/>
      <c r="AJ23" s="212"/>
      <c r="AK23" s="212"/>
      <c r="AL23" s="212"/>
      <c r="AM23" s="212"/>
      <c r="AN23" s="212"/>
      <c r="AO23" s="19"/>
      <c r="AP23" s="19"/>
      <c r="AQ23" s="19"/>
      <c r="AR23" s="17"/>
      <c r="BE23" s="205"/>
    </row>
    <row r="24" spans="1:71" s="1" customFormat="1" ht="6.95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05"/>
    </row>
    <row r="25" spans="1:71" s="1" customFormat="1" ht="6.95" customHeight="1">
      <c r="B25" s="18"/>
      <c r="C25" s="19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P25" s="19"/>
      <c r="AQ25" s="19"/>
      <c r="AR25" s="17"/>
      <c r="BE25" s="205"/>
    </row>
    <row r="26" spans="1:71" s="2" customFormat="1" ht="25.9" customHeight="1">
      <c r="A26" s="31"/>
      <c r="B26" s="32"/>
      <c r="C26" s="33"/>
      <c r="D26" s="34" t="s">
        <v>38</v>
      </c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213" t="e">
        <f>ROUND(AG94,2)</f>
        <v>#REF!</v>
      </c>
      <c r="AL26" s="214"/>
      <c r="AM26" s="214"/>
      <c r="AN26" s="214"/>
      <c r="AO26" s="214"/>
      <c r="AP26" s="33"/>
      <c r="AQ26" s="33"/>
      <c r="AR26" s="36"/>
      <c r="BE26" s="205"/>
    </row>
    <row r="27" spans="1:71" s="2" customFormat="1" ht="6.95" customHeight="1">
      <c r="A27" s="31"/>
      <c r="B27" s="32"/>
      <c r="C27" s="33"/>
      <c r="D27" s="33"/>
      <c r="E27" s="33"/>
      <c r="F27" s="33"/>
      <c r="G27" s="33"/>
      <c r="H27" s="33"/>
      <c r="I27" s="33"/>
      <c r="J27" s="33"/>
      <c r="K27" s="33"/>
      <c r="L27" s="33"/>
      <c r="M27" s="33"/>
      <c r="N27" s="33"/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  <c r="AF27" s="33"/>
      <c r="AG27" s="33"/>
      <c r="AH27" s="33"/>
      <c r="AI27" s="33"/>
      <c r="AJ27" s="33"/>
      <c r="AK27" s="33"/>
      <c r="AL27" s="33"/>
      <c r="AM27" s="33"/>
      <c r="AN27" s="33"/>
      <c r="AO27" s="33"/>
      <c r="AP27" s="33"/>
      <c r="AQ27" s="33"/>
      <c r="AR27" s="36"/>
      <c r="BE27" s="205"/>
    </row>
    <row r="28" spans="1:71" s="2" customFormat="1" ht="12.75">
      <c r="A28" s="31"/>
      <c r="B28" s="32"/>
      <c r="C28" s="33"/>
      <c r="D28" s="33"/>
      <c r="E28" s="33"/>
      <c r="F28" s="33"/>
      <c r="G28" s="33"/>
      <c r="H28" s="33"/>
      <c r="I28" s="33"/>
      <c r="J28" s="33"/>
      <c r="K28" s="33"/>
      <c r="L28" s="215" t="s">
        <v>39</v>
      </c>
      <c r="M28" s="215"/>
      <c r="N28" s="215"/>
      <c r="O28" s="215"/>
      <c r="P28" s="215"/>
      <c r="Q28" s="33"/>
      <c r="R28" s="33"/>
      <c r="S28" s="33"/>
      <c r="T28" s="33"/>
      <c r="U28" s="33"/>
      <c r="V28" s="33"/>
      <c r="W28" s="215" t="s">
        <v>40</v>
      </c>
      <c r="X28" s="215"/>
      <c r="Y28" s="215"/>
      <c r="Z28" s="215"/>
      <c r="AA28" s="215"/>
      <c r="AB28" s="215"/>
      <c r="AC28" s="215"/>
      <c r="AD28" s="215"/>
      <c r="AE28" s="215"/>
      <c r="AF28" s="33"/>
      <c r="AG28" s="33"/>
      <c r="AH28" s="33"/>
      <c r="AI28" s="33"/>
      <c r="AJ28" s="33"/>
      <c r="AK28" s="215" t="s">
        <v>41</v>
      </c>
      <c r="AL28" s="215"/>
      <c r="AM28" s="215"/>
      <c r="AN28" s="215"/>
      <c r="AO28" s="215"/>
      <c r="AP28" s="33"/>
      <c r="AQ28" s="33"/>
      <c r="AR28" s="36"/>
      <c r="BE28" s="205"/>
    </row>
    <row r="29" spans="1:71" s="3" customFormat="1" ht="14.45" customHeight="1">
      <c r="B29" s="37"/>
      <c r="C29" s="38"/>
      <c r="D29" s="26" t="s">
        <v>42</v>
      </c>
      <c r="E29" s="38"/>
      <c r="F29" s="26" t="s">
        <v>43</v>
      </c>
      <c r="G29" s="38"/>
      <c r="H29" s="38"/>
      <c r="I29" s="38"/>
      <c r="J29" s="38"/>
      <c r="K29" s="38"/>
      <c r="L29" s="203">
        <v>0.21</v>
      </c>
      <c r="M29" s="202"/>
      <c r="N29" s="202"/>
      <c r="O29" s="202"/>
      <c r="P29" s="202"/>
      <c r="Q29" s="38"/>
      <c r="R29" s="38"/>
      <c r="S29" s="38"/>
      <c r="T29" s="38"/>
      <c r="U29" s="38"/>
      <c r="V29" s="38"/>
      <c r="W29" s="201" t="e">
        <f>ROUND(AZ94, 2)</f>
        <v>#REF!</v>
      </c>
      <c r="X29" s="202"/>
      <c r="Y29" s="202"/>
      <c r="Z29" s="202"/>
      <c r="AA29" s="202"/>
      <c r="AB29" s="202"/>
      <c r="AC29" s="202"/>
      <c r="AD29" s="202"/>
      <c r="AE29" s="202"/>
      <c r="AF29" s="38"/>
      <c r="AG29" s="38"/>
      <c r="AH29" s="38"/>
      <c r="AI29" s="38"/>
      <c r="AJ29" s="38"/>
      <c r="AK29" s="201" t="e">
        <f>ROUND(AV94, 2)</f>
        <v>#REF!</v>
      </c>
      <c r="AL29" s="202"/>
      <c r="AM29" s="202"/>
      <c r="AN29" s="202"/>
      <c r="AO29" s="202"/>
      <c r="AP29" s="38"/>
      <c r="AQ29" s="38"/>
      <c r="AR29" s="39"/>
      <c r="BE29" s="206"/>
    </row>
    <row r="30" spans="1:71" s="3" customFormat="1" ht="14.45" customHeight="1">
      <c r="B30" s="37"/>
      <c r="C30" s="38"/>
      <c r="D30" s="38"/>
      <c r="E30" s="38"/>
      <c r="F30" s="26" t="s">
        <v>44</v>
      </c>
      <c r="G30" s="38"/>
      <c r="H30" s="38"/>
      <c r="I30" s="38"/>
      <c r="J30" s="38"/>
      <c r="K30" s="38"/>
      <c r="L30" s="203">
        <v>0.15</v>
      </c>
      <c r="M30" s="202"/>
      <c r="N30" s="202"/>
      <c r="O30" s="202"/>
      <c r="P30" s="202"/>
      <c r="Q30" s="38"/>
      <c r="R30" s="38"/>
      <c r="S30" s="38"/>
      <c r="T30" s="38"/>
      <c r="U30" s="38"/>
      <c r="V30" s="38"/>
      <c r="W30" s="201">
        <f>ROUND(BA94, 2)</f>
        <v>0</v>
      </c>
      <c r="X30" s="202"/>
      <c r="Y30" s="202"/>
      <c r="Z30" s="202"/>
      <c r="AA30" s="202"/>
      <c r="AB30" s="202"/>
      <c r="AC30" s="202"/>
      <c r="AD30" s="202"/>
      <c r="AE30" s="202"/>
      <c r="AF30" s="38"/>
      <c r="AG30" s="38"/>
      <c r="AH30" s="38"/>
      <c r="AI30" s="38"/>
      <c r="AJ30" s="38"/>
      <c r="AK30" s="201">
        <f>ROUND(AW94, 2)</f>
        <v>0</v>
      </c>
      <c r="AL30" s="202"/>
      <c r="AM30" s="202"/>
      <c r="AN30" s="202"/>
      <c r="AO30" s="202"/>
      <c r="AP30" s="38"/>
      <c r="AQ30" s="38"/>
      <c r="AR30" s="39"/>
      <c r="BE30" s="206"/>
    </row>
    <row r="31" spans="1:71" s="3" customFormat="1" ht="14.45" hidden="1" customHeight="1">
      <c r="B31" s="37"/>
      <c r="C31" s="38"/>
      <c r="D31" s="38"/>
      <c r="E31" s="38"/>
      <c r="F31" s="26" t="s">
        <v>45</v>
      </c>
      <c r="G31" s="38"/>
      <c r="H31" s="38"/>
      <c r="I31" s="38"/>
      <c r="J31" s="38"/>
      <c r="K31" s="38"/>
      <c r="L31" s="203">
        <v>0.21</v>
      </c>
      <c r="M31" s="202"/>
      <c r="N31" s="202"/>
      <c r="O31" s="202"/>
      <c r="P31" s="202"/>
      <c r="Q31" s="38"/>
      <c r="R31" s="38"/>
      <c r="S31" s="38"/>
      <c r="T31" s="38"/>
      <c r="U31" s="38"/>
      <c r="V31" s="38"/>
      <c r="W31" s="201">
        <f>ROUND(BB94, 2)</f>
        <v>0</v>
      </c>
      <c r="X31" s="202"/>
      <c r="Y31" s="202"/>
      <c r="Z31" s="202"/>
      <c r="AA31" s="202"/>
      <c r="AB31" s="202"/>
      <c r="AC31" s="202"/>
      <c r="AD31" s="202"/>
      <c r="AE31" s="202"/>
      <c r="AF31" s="38"/>
      <c r="AG31" s="38"/>
      <c r="AH31" s="38"/>
      <c r="AI31" s="38"/>
      <c r="AJ31" s="38"/>
      <c r="AK31" s="201">
        <v>0</v>
      </c>
      <c r="AL31" s="202"/>
      <c r="AM31" s="202"/>
      <c r="AN31" s="202"/>
      <c r="AO31" s="202"/>
      <c r="AP31" s="38"/>
      <c r="AQ31" s="38"/>
      <c r="AR31" s="39"/>
      <c r="BE31" s="206"/>
    </row>
    <row r="32" spans="1:71" s="3" customFormat="1" ht="14.45" hidden="1" customHeight="1">
      <c r="B32" s="37"/>
      <c r="C32" s="38"/>
      <c r="D32" s="38"/>
      <c r="E32" s="38"/>
      <c r="F32" s="26" t="s">
        <v>46</v>
      </c>
      <c r="G32" s="38"/>
      <c r="H32" s="38"/>
      <c r="I32" s="38"/>
      <c r="J32" s="38"/>
      <c r="K32" s="38"/>
      <c r="L32" s="203">
        <v>0.15</v>
      </c>
      <c r="M32" s="202"/>
      <c r="N32" s="202"/>
      <c r="O32" s="202"/>
      <c r="P32" s="202"/>
      <c r="Q32" s="38"/>
      <c r="R32" s="38"/>
      <c r="S32" s="38"/>
      <c r="T32" s="38"/>
      <c r="U32" s="38"/>
      <c r="V32" s="38"/>
      <c r="W32" s="201">
        <f>ROUND(BC94, 2)</f>
        <v>0</v>
      </c>
      <c r="X32" s="202"/>
      <c r="Y32" s="202"/>
      <c r="Z32" s="202"/>
      <c r="AA32" s="202"/>
      <c r="AB32" s="202"/>
      <c r="AC32" s="202"/>
      <c r="AD32" s="202"/>
      <c r="AE32" s="202"/>
      <c r="AF32" s="38"/>
      <c r="AG32" s="38"/>
      <c r="AH32" s="38"/>
      <c r="AI32" s="38"/>
      <c r="AJ32" s="38"/>
      <c r="AK32" s="201">
        <v>0</v>
      </c>
      <c r="AL32" s="202"/>
      <c r="AM32" s="202"/>
      <c r="AN32" s="202"/>
      <c r="AO32" s="202"/>
      <c r="AP32" s="38"/>
      <c r="AQ32" s="38"/>
      <c r="AR32" s="39"/>
      <c r="BE32" s="206"/>
    </row>
    <row r="33" spans="1:57" s="3" customFormat="1" ht="14.45" hidden="1" customHeight="1">
      <c r="B33" s="37"/>
      <c r="C33" s="38"/>
      <c r="D33" s="38"/>
      <c r="E33" s="38"/>
      <c r="F33" s="26" t="s">
        <v>47</v>
      </c>
      <c r="G33" s="38"/>
      <c r="H33" s="38"/>
      <c r="I33" s="38"/>
      <c r="J33" s="38"/>
      <c r="K33" s="38"/>
      <c r="L33" s="203">
        <v>0</v>
      </c>
      <c r="M33" s="202"/>
      <c r="N33" s="202"/>
      <c r="O33" s="202"/>
      <c r="P33" s="202"/>
      <c r="Q33" s="38"/>
      <c r="R33" s="38"/>
      <c r="S33" s="38"/>
      <c r="T33" s="38"/>
      <c r="U33" s="38"/>
      <c r="V33" s="38"/>
      <c r="W33" s="201">
        <f>ROUND(BD94, 2)</f>
        <v>0</v>
      </c>
      <c r="X33" s="202"/>
      <c r="Y33" s="202"/>
      <c r="Z33" s="202"/>
      <c r="AA33" s="202"/>
      <c r="AB33" s="202"/>
      <c r="AC33" s="202"/>
      <c r="AD33" s="202"/>
      <c r="AE33" s="202"/>
      <c r="AF33" s="38"/>
      <c r="AG33" s="38"/>
      <c r="AH33" s="38"/>
      <c r="AI33" s="38"/>
      <c r="AJ33" s="38"/>
      <c r="AK33" s="201">
        <v>0</v>
      </c>
      <c r="AL33" s="202"/>
      <c r="AM33" s="202"/>
      <c r="AN33" s="202"/>
      <c r="AO33" s="202"/>
      <c r="AP33" s="38"/>
      <c r="AQ33" s="38"/>
      <c r="AR33" s="39"/>
      <c r="BE33" s="206"/>
    </row>
    <row r="34" spans="1:57" s="2" customFormat="1" ht="6.95" customHeight="1">
      <c r="A34" s="31"/>
      <c r="B34" s="32"/>
      <c r="C34" s="33"/>
      <c r="D34" s="33"/>
      <c r="E34" s="33"/>
      <c r="F34" s="33"/>
      <c r="G34" s="33"/>
      <c r="H34" s="33"/>
      <c r="I34" s="33"/>
      <c r="J34" s="33"/>
      <c r="K34" s="33"/>
      <c r="L34" s="33"/>
      <c r="M34" s="33"/>
      <c r="N34" s="33"/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/>
      <c r="AG34" s="33"/>
      <c r="AH34" s="33"/>
      <c r="AI34" s="33"/>
      <c r="AJ34" s="33"/>
      <c r="AK34" s="33"/>
      <c r="AL34" s="33"/>
      <c r="AM34" s="33"/>
      <c r="AN34" s="33"/>
      <c r="AO34" s="33"/>
      <c r="AP34" s="33"/>
      <c r="AQ34" s="33"/>
      <c r="AR34" s="36"/>
      <c r="BE34" s="205"/>
    </row>
    <row r="35" spans="1:57" s="2" customFormat="1" ht="25.9" customHeight="1">
      <c r="A35" s="31"/>
      <c r="B35" s="32"/>
      <c r="C35" s="40"/>
      <c r="D35" s="41" t="s">
        <v>48</v>
      </c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3" t="s">
        <v>49</v>
      </c>
      <c r="U35" s="42"/>
      <c r="V35" s="42"/>
      <c r="W35" s="42"/>
      <c r="X35" s="238" t="s">
        <v>50</v>
      </c>
      <c r="Y35" s="239"/>
      <c r="Z35" s="239"/>
      <c r="AA35" s="239"/>
      <c r="AB35" s="239"/>
      <c r="AC35" s="42"/>
      <c r="AD35" s="42"/>
      <c r="AE35" s="42"/>
      <c r="AF35" s="42"/>
      <c r="AG35" s="42"/>
      <c r="AH35" s="42"/>
      <c r="AI35" s="42"/>
      <c r="AJ35" s="42"/>
      <c r="AK35" s="240" t="e">
        <f>SUM(AK26:AK33)</f>
        <v>#REF!</v>
      </c>
      <c r="AL35" s="239"/>
      <c r="AM35" s="239"/>
      <c r="AN35" s="239"/>
      <c r="AO35" s="241"/>
      <c r="AP35" s="40"/>
      <c r="AQ35" s="40"/>
      <c r="AR35" s="36"/>
      <c r="BE35" s="31"/>
    </row>
    <row r="36" spans="1:57" s="2" customFormat="1" ht="6.95" customHeight="1">
      <c r="A36" s="31"/>
      <c r="B36" s="32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33"/>
      <c r="AK36" s="33"/>
      <c r="AL36" s="33"/>
      <c r="AM36" s="33"/>
      <c r="AN36" s="33"/>
      <c r="AO36" s="33"/>
      <c r="AP36" s="33"/>
      <c r="AQ36" s="33"/>
      <c r="AR36" s="36"/>
      <c r="BE36" s="31"/>
    </row>
    <row r="37" spans="1:57" s="2" customFormat="1" ht="14.45" customHeight="1">
      <c r="A37" s="31"/>
      <c r="B37" s="32"/>
      <c r="C37" s="33"/>
      <c r="D37" s="33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/>
      <c r="AJ37" s="33"/>
      <c r="AK37" s="33"/>
      <c r="AL37" s="33"/>
      <c r="AM37" s="33"/>
      <c r="AN37" s="33"/>
      <c r="AO37" s="33"/>
      <c r="AP37" s="33"/>
      <c r="AQ37" s="33"/>
      <c r="AR37" s="36"/>
      <c r="BE37" s="31"/>
    </row>
    <row r="38" spans="1:57" s="1" customFormat="1" ht="14.45" customHeight="1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7"/>
    </row>
    <row r="39" spans="1:57" s="1" customFormat="1" ht="14.45" customHeight="1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7"/>
    </row>
    <row r="40" spans="1:57" s="1" customFormat="1" ht="14.45" customHeight="1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7"/>
    </row>
    <row r="41" spans="1:57" s="1" customFormat="1" ht="14.45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pans="1:57" s="1" customFormat="1" ht="14.45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pans="1:57" s="1" customFormat="1" ht="14.45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pans="1:57" s="1" customFormat="1" ht="14.45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pans="1:57" s="1" customFormat="1" ht="14.45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pans="1:57" s="1" customFormat="1" ht="14.45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pans="1:57" s="1" customFormat="1" ht="14.45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pans="1:57" s="1" customFormat="1" ht="14.45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pans="1:57" s="2" customFormat="1" ht="14.45" customHeight="1">
      <c r="B49" s="44"/>
      <c r="C49" s="45"/>
      <c r="D49" s="46" t="s">
        <v>51</v>
      </c>
      <c r="E49" s="47"/>
      <c r="F49" s="47"/>
      <c r="G49" s="47"/>
      <c r="H49" s="47"/>
      <c r="I49" s="47"/>
      <c r="J49" s="47"/>
      <c r="K49" s="47"/>
      <c r="L49" s="47"/>
      <c r="M49" s="47"/>
      <c r="N49" s="47"/>
      <c r="O49" s="47"/>
      <c r="P49" s="47"/>
      <c r="Q49" s="47"/>
      <c r="R49" s="47"/>
      <c r="S49" s="47"/>
      <c r="T49" s="47"/>
      <c r="U49" s="47"/>
      <c r="V49" s="47"/>
      <c r="W49" s="47"/>
      <c r="X49" s="47"/>
      <c r="Y49" s="47"/>
      <c r="Z49" s="47"/>
      <c r="AA49" s="47"/>
      <c r="AB49" s="47"/>
      <c r="AC49" s="47"/>
      <c r="AD49" s="47"/>
      <c r="AE49" s="47"/>
      <c r="AF49" s="47"/>
      <c r="AG49" s="47"/>
      <c r="AH49" s="46" t="s">
        <v>52</v>
      </c>
      <c r="AI49" s="47"/>
      <c r="AJ49" s="47"/>
      <c r="AK49" s="47"/>
      <c r="AL49" s="47"/>
      <c r="AM49" s="47"/>
      <c r="AN49" s="47"/>
      <c r="AO49" s="47"/>
      <c r="AP49" s="45"/>
      <c r="AQ49" s="45"/>
      <c r="AR49" s="48"/>
    </row>
    <row r="50" spans="1:57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 spans="1:57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 spans="1:57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 spans="1:57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 spans="1:57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 spans="1:57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 spans="1:57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 spans="1:57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 spans="1:57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 spans="1:57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pans="1:57" s="2" customFormat="1" ht="12.75">
      <c r="A60" s="31"/>
      <c r="B60" s="32"/>
      <c r="C60" s="33"/>
      <c r="D60" s="49" t="s">
        <v>53</v>
      </c>
      <c r="E60" s="35"/>
      <c r="F60" s="35"/>
      <c r="G60" s="35"/>
      <c r="H60" s="35"/>
      <c r="I60" s="35"/>
      <c r="J60" s="35"/>
      <c r="K60" s="35"/>
      <c r="L60" s="35"/>
      <c r="M60" s="35"/>
      <c r="N60" s="35"/>
      <c r="O60" s="35"/>
      <c r="P60" s="35"/>
      <c r="Q60" s="35"/>
      <c r="R60" s="35"/>
      <c r="S60" s="35"/>
      <c r="T60" s="35"/>
      <c r="U60" s="35"/>
      <c r="V60" s="49" t="s">
        <v>54</v>
      </c>
      <c r="W60" s="35"/>
      <c r="X60" s="35"/>
      <c r="Y60" s="35"/>
      <c r="Z60" s="35"/>
      <c r="AA60" s="35"/>
      <c r="AB60" s="35"/>
      <c r="AC60" s="35"/>
      <c r="AD60" s="35"/>
      <c r="AE60" s="35"/>
      <c r="AF60" s="35"/>
      <c r="AG60" s="35"/>
      <c r="AH60" s="49" t="s">
        <v>53</v>
      </c>
      <c r="AI60" s="35"/>
      <c r="AJ60" s="35"/>
      <c r="AK60" s="35"/>
      <c r="AL60" s="35"/>
      <c r="AM60" s="49" t="s">
        <v>54</v>
      </c>
      <c r="AN60" s="35"/>
      <c r="AO60" s="35"/>
      <c r="AP60" s="33"/>
      <c r="AQ60" s="33"/>
      <c r="AR60" s="36"/>
      <c r="BE60" s="31"/>
    </row>
    <row r="61" spans="1:57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 spans="1:57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 spans="1:57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pans="1:57" s="2" customFormat="1" ht="12.75">
      <c r="A64" s="31"/>
      <c r="B64" s="32"/>
      <c r="C64" s="33"/>
      <c r="D64" s="46" t="s">
        <v>55</v>
      </c>
      <c r="E64" s="50"/>
      <c r="F64" s="50"/>
      <c r="G64" s="50"/>
      <c r="H64" s="50"/>
      <c r="I64" s="50"/>
      <c r="J64" s="50"/>
      <c r="K64" s="50"/>
      <c r="L64" s="50"/>
      <c r="M64" s="50"/>
      <c r="N64" s="50"/>
      <c r="O64" s="50"/>
      <c r="P64" s="50"/>
      <c r="Q64" s="50"/>
      <c r="R64" s="50"/>
      <c r="S64" s="50"/>
      <c r="T64" s="50"/>
      <c r="U64" s="50"/>
      <c r="V64" s="50"/>
      <c r="W64" s="50"/>
      <c r="X64" s="50"/>
      <c r="Y64" s="50"/>
      <c r="Z64" s="50"/>
      <c r="AA64" s="50"/>
      <c r="AB64" s="50"/>
      <c r="AC64" s="50"/>
      <c r="AD64" s="50"/>
      <c r="AE64" s="50"/>
      <c r="AF64" s="50"/>
      <c r="AG64" s="50"/>
      <c r="AH64" s="46" t="s">
        <v>56</v>
      </c>
      <c r="AI64" s="50"/>
      <c r="AJ64" s="50"/>
      <c r="AK64" s="50"/>
      <c r="AL64" s="50"/>
      <c r="AM64" s="50"/>
      <c r="AN64" s="50"/>
      <c r="AO64" s="50"/>
      <c r="AP64" s="33"/>
      <c r="AQ64" s="33"/>
      <c r="AR64" s="36"/>
      <c r="BE64" s="31"/>
    </row>
    <row r="65" spans="1:57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 spans="1:57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 spans="1:57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 spans="1:57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 spans="1:57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 spans="1:57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 spans="1:57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 spans="1:57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 spans="1:57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 spans="1:57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pans="1:57" s="2" customFormat="1" ht="12.75">
      <c r="A75" s="31"/>
      <c r="B75" s="32"/>
      <c r="C75" s="33"/>
      <c r="D75" s="49" t="s">
        <v>53</v>
      </c>
      <c r="E75" s="35"/>
      <c r="F75" s="35"/>
      <c r="G75" s="35"/>
      <c r="H75" s="35"/>
      <c r="I75" s="35"/>
      <c r="J75" s="35"/>
      <c r="K75" s="35"/>
      <c r="L75" s="35"/>
      <c r="M75" s="35"/>
      <c r="N75" s="35"/>
      <c r="O75" s="35"/>
      <c r="P75" s="35"/>
      <c r="Q75" s="35"/>
      <c r="R75" s="35"/>
      <c r="S75" s="35"/>
      <c r="T75" s="35"/>
      <c r="U75" s="35"/>
      <c r="V75" s="49" t="s">
        <v>54</v>
      </c>
      <c r="W75" s="35"/>
      <c r="X75" s="35"/>
      <c r="Y75" s="35"/>
      <c r="Z75" s="35"/>
      <c r="AA75" s="35"/>
      <c r="AB75" s="35"/>
      <c r="AC75" s="35"/>
      <c r="AD75" s="35"/>
      <c r="AE75" s="35"/>
      <c r="AF75" s="35"/>
      <c r="AG75" s="35"/>
      <c r="AH75" s="49" t="s">
        <v>53</v>
      </c>
      <c r="AI75" s="35"/>
      <c r="AJ75" s="35"/>
      <c r="AK75" s="35"/>
      <c r="AL75" s="35"/>
      <c r="AM75" s="49" t="s">
        <v>54</v>
      </c>
      <c r="AN75" s="35"/>
      <c r="AO75" s="35"/>
      <c r="AP75" s="33"/>
      <c r="AQ75" s="33"/>
      <c r="AR75" s="36"/>
      <c r="BE75" s="31"/>
    </row>
    <row r="76" spans="1:57" s="2" customFormat="1">
      <c r="A76" s="31"/>
      <c r="B76" s="32"/>
      <c r="C76" s="33"/>
      <c r="D76" s="33"/>
      <c r="E76" s="33"/>
      <c r="F76" s="33"/>
      <c r="G76" s="33"/>
      <c r="H76" s="33"/>
      <c r="I76" s="33"/>
      <c r="J76" s="33"/>
      <c r="K76" s="33"/>
      <c r="L76" s="33"/>
      <c r="M76" s="33"/>
      <c r="N76" s="33"/>
      <c r="O76" s="33"/>
      <c r="P76" s="33"/>
      <c r="Q76" s="33"/>
      <c r="R76" s="3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  <c r="AF76" s="33"/>
      <c r="AG76" s="33"/>
      <c r="AH76" s="33"/>
      <c r="AI76" s="33"/>
      <c r="AJ76" s="33"/>
      <c r="AK76" s="33"/>
      <c r="AL76" s="33"/>
      <c r="AM76" s="33"/>
      <c r="AN76" s="33"/>
      <c r="AO76" s="33"/>
      <c r="AP76" s="33"/>
      <c r="AQ76" s="33"/>
      <c r="AR76" s="36"/>
      <c r="BE76" s="31"/>
    </row>
    <row r="77" spans="1:57" s="2" customFormat="1" ht="6.95" customHeight="1">
      <c r="A77" s="31"/>
      <c r="B77" s="51"/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52"/>
      <c r="N77" s="52"/>
      <c r="O77" s="52"/>
      <c r="P77" s="52"/>
      <c r="Q77" s="52"/>
      <c r="R77" s="52"/>
      <c r="S77" s="52"/>
      <c r="T77" s="52"/>
      <c r="U77" s="52"/>
      <c r="V77" s="52"/>
      <c r="W77" s="52"/>
      <c r="X77" s="52"/>
      <c r="Y77" s="52"/>
      <c r="Z77" s="52"/>
      <c r="AA77" s="52"/>
      <c r="AB77" s="52"/>
      <c r="AC77" s="52"/>
      <c r="AD77" s="52"/>
      <c r="AE77" s="52"/>
      <c r="AF77" s="52"/>
      <c r="AG77" s="52"/>
      <c r="AH77" s="52"/>
      <c r="AI77" s="52"/>
      <c r="AJ77" s="52"/>
      <c r="AK77" s="52"/>
      <c r="AL77" s="52"/>
      <c r="AM77" s="52"/>
      <c r="AN77" s="52"/>
      <c r="AO77" s="52"/>
      <c r="AP77" s="52"/>
      <c r="AQ77" s="52"/>
      <c r="AR77" s="36"/>
      <c r="BE77" s="31"/>
    </row>
    <row r="81" spans="1:90" s="2" customFormat="1" ht="6.95" customHeight="1">
      <c r="A81" s="31"/>
      <c r="B81" s="53"/>
      <c r="C81" s="54"/>
      <c r="D81" s="54"/>
      <c r="E81" s="54"/>
      <c r="F81" s="54"/>
      <c r="G81" s="54"/>
      <c r="H81" s="54"/>
      <c r="I81" s="54"/>
      <c r="J81" s="54"/>
      <c r="K81" s="54"/>
      <c r="L81" s="54"/>
      <c r="M81" s="54"/>
      <c r="N81" s="54"/>
      <c r="O81" s="54"/>
      <c r="P81" s="54"/>
      <c r="Q81" s="54"/>
      <c r="R81" s="54"/>
      <c r="S81" s="54"/>
      <c r="T81" s="54"/>
      <c r="U81" s="54"/>
      <c r="V81" s="54"/>
      <c r="W81" s="54"/>
      <c r="X81" s="54"/>
      <c r="Y81" s="54"/>
      <c r="Z81" s="54"/>
      <c r="AA81" s="54"/>
      <c r="AB81" s="54"/>
      <c r="AC81" s="54"/>
      <c r="AD81" s="54"/>
      <c r="AE81" s="54"/>
      <c r="AF81" s="54"/>
      <c r="AG81" s="54"/>
      <c r="AH81" s="54"/>
      <c r="AI81" s="54"/>
      <c r="AJ81" s="54"/>
      <c r="AK81" s="54"/>
      <c r="AL81" s="54"/>
      <c r="AM81" s="54"/>
      <c r="AN81" s="54"/>
      <c r="AO81" s="54"/>
      <c r="AP81" s="54"/>
      <c r="AQ81" s="54"/>
      <c r="AR81" s="36"/>
      <c r="BE81" s="31"/>
    </row>
    <row r="82" spans="1:90" s="2" customFormat="1" ht="24.95" customHeight="1">
      <c r="A82" s="31"/>
      <c r="B82" s="32"/>
      <c r="C82" s="20" t="s">
        <v>57</v>
      </c>
      <c r="D82" s="33"/>
      <c r="E82" s="33"/>
      <c r="F82" s="33"/>
      <c r="G82" s="33"/>
      <c r="H82" s="33"/>
      <c r="I82" s="33"/>
      <c r="J82" s="33"/>
      <c r="K82" s="33"/>
      <c r="L82" s="33"/>
      <c r="M82" s="33"/>
      <c r="N82" s="33"/>
      <c r="O82" s="33"/>
      <c r="P82" s="33"/>
      <c r="Q82" s="33"/>
      <c r="R82" s="3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F82" s="33"/>
      <c r="AG82" s="33"/>
      <c r="AH82" s="33"/>
      <c r="AI82" s="33"/>
      <c r="AJ82" s="33"/>
      <c r="AK82" s="33"/>
      <c r="AL82" s="33"/>
      <c r="AM82" s="33"/>
      <c r="AN82" s="33"/>
      <c r="AO82" s="33"/>
      <c r="AP82" s="33"/>
      <c r="AQ82" s="33"/>
      <c r="AR82" s="36"/>
      <c r="BE82" s="31"/>
    </row>
    <row r="83" spans="1:90" s="2" customFormat="1" ht="6.95" customHeight="1">
      <c r="A83" s="31"/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33"/>
      <c r="M83" s="33"/>
      <c r="N83" s="33"/>
      <c r="O83" s="33"/>
      <c r="P83" s="33"/>
      <c r="Q83" s="33"/>
      <c r="R83" s="3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F83" s="33"/>
      <c r="AG83" s="33"/>
      <c r="AH83" s="33"/>
      <c r="AI83" s="33"/>
      <c r="AJ83" s="33"/>
      <c r="AK83" s="33"/>
      <c r="AL83" s="33"/>
      <c r="AM83" s="33"/>
      <c r="AN83" s="33"/>
      <c r="AO83" s="33"/>
      <c r="AP83" s="33"/>
      <c r="AQ83" s="33"/>
      <c r="AR83" s="36"/>
      <c r="BE83" s="31"/>
    </row>
    <row r="84" spans="1:90" s="4" customFormat="1" ht="12" customHeight="1">
      <c r="B84" s="55"/>
      <c r="C84" s="26" t="s">
        <v>13</v>
      </c>
      <c r="D84" s="56"/>
      <c r="E84" s="56"/>
      <c r="F84" s="56"/>
      <c r="G84" s="56"/>
      <c r="H84" s="56"/>
      <c r="I84" s="56"/>
      <c r="J84" s="56"/>
      <c r="K84" s="56"/>
      <c r="L84" s="56" t="str">
        <f>K5</f>
        <v>OR_PHA</v>
      </c>
      <c r="M84" s="56"/>
      <c r="N84" s="56"/>
      <c r="O84" s="56"/>
      <c r="P84" s="56"/>
      <c r="Q84" s="56"/>
      <c r="R84" s="56"/>
      <c r="S84" s="56"/>
      <c r="T84" s="56"/>
      <c r="U84" s="56"/>
      <c r="V84" s="56"/>
      <c r="W84" s="56"/>
      <c r="X84" s="56"/>
      <c r="Y84" s="56"/>
      <c r="Z84" s="56"/>
      <c r="AA84" s="56"/>
      <c r="AB84" s="56"/>
      <c r="AC84" s="56"/>
      <c r="AD84" s="56"/>
      <c r="AE84" s="56"/>
      <c r="AF84" s="56"/>
      <c r="AG84" s="56"/>
      <c r="AH84" s="56"/>
      <c r="AI84" s="56"/>
      <c r="AJ84" s="56"/>
      <c r="AK84" s="56"/>
      <c r="AL84" s="56"/>
      <c r="AM84" s="56"/>
      <c r="AN84" s="56"/>
      <c r="AO84" s="56"/>
      <c r="AP84" s="56"/>
      <c r="AQ84" s="56"/>
      <c r="AR84" s="57"/>
    </row>
    <row r="85" spans="1:90" s="5" customFormat="1" ht="36.950000000000003" customHeight="1">
      <c r="B85" s="58"/>
      <c r="C85" s="59" t="s">
        <v>16</v>
      </c>
      <c r="D85" s="60"/>
      <c r="E85" s="60"/>
      <c r="F85" s="60"/>
      <c r="G85" s="60"/>
      <c r="H85" s="60"/>
      <c r="I85" s="60"/>
      <c r="J85" s="60"/>
      <c r="K85" s="60"/>
      <c r="L85" s="227" t="str">
        <f>K6</f>
        <v>Opravy osobních a nákladních výtahů a plošin v obvodu OŘ Praha 2023-2024</v>
      </c>
      <c r="M85" s="228"/>
      <c r="N85" s="228"/>
      <c r="O85" s="228"/>
      <c r="P85" s="228"/>
      <c r="Q85" s="228"/>
      <c r="R85" s="228"/>
      <c r="S85" s="228"/>
      <c r="T85" s="228"/>
      <c r="U85" s="228"/>
      <c r="V85" s="228"/>
      <c r="W85" s="228"/>
      <c r="X85" s="228"/>
      <c r="Y85" s="228"/>
      <c r="Z85" s="228"/>
      <c r="AA85" s="228"/>
      <c r="AB85" s="228"/>
      <c r="AC85" s="228"/>
      <c r="AD85" s="228"/>
      <c r="AE85" s="228"/>
      <c r="AF85" s="228"/>
      <c r="AG85" s="228"/>
      <c r="AH85" s="228"/>
      <c r="AI85" s="228"/>
      <c r="AJ85" s="228"/>
      <c r="AK85" s="60"/>
      <c r="AL85" s="60"/>
      <c r="AM85" s="60"/>
      <c r="AN85" s="60"/>
      <c r="AO85" s="60"/>
      <c r="AP85" s="60"/>
      <c r="AQ85" s="60"/>
      <c r="AR85" s="61"/>
    </row>
    <row r="86" spans="1:90" s="2" customFormat="1" ht="6.95" customHeight="1">
      <c r="A86" s="31"/>
      <c r="B86" s="32"/>
      <c r="C86" s="33"/>
      <c r="D86" s="33"/>
      <c r="E86" s="33"/>
      <c r="F86" s="33"/>
      <c r="G86" s="33"/>
      <c r="H86" s="33"/>
      <c r="I86" s="33"/>
      <c r="J86" s="33"/>
      <c r="K86" s="33"/>
      <c r="L86" s="33"/>
      <c r="M86" s="33"/>
      <c r="N86" s="33"/>
      <c r="O86" s="33"/>
      <c r="P86" s="33"/>
      <c r="Q86" s="33"/>
      <c r="R86" s="3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F86" s="33"/>
      <c r="AG86" s="33"/>
      <c r="AH86" s="33"/>
      <c r="AI86" s="33"/>
      <c r="AJ86" s="33"/>
      <c r="AK86" s="33"/>
      <c r="AL86" s="33"/>
      <c r="AM86" s="33"/>
      <c r="AN86" s="33"/>
      <c r="AO86" s="33"/>
      <c r="AP86" s="33"/>
      <c r="AQ86" s="33"/>
      <c r="AR86" s="36"/>
      <c r="BE86" s="31"/>
    </row>
    <row r="87" spans="1:90" s="2" customFormat="1" ht="12" customHeight="1">
      <c r="A87" s="31"/>
      <c r="B87" s="32"/>
      <c r="C87" s="26" t="s">
        <v>20</v>
      </c>
      <c r="D87" s="33"/>
      <c r="E87" s="33"/>
      <c r="F87" s="33"/>
      <c r="G87" s="33"/>
      <c r="H87" s="33"/>
      <c r="I87" s="33"/>
      <c r="J87" s="33"/>
      <c r="K87" s="33"/>
      <c r="L87" s="62" t="str">
        <f>IF(K8="","",K8)</f>
        <v>obvod OŘ Praha</v>
      </c>
      <c r="M87" s="33"/>
      <c r="N87" s="33"/>
      <c r="O87" s="33"/>
      <c r="P87" s="33"/>
      <c r="Q87" s="33"/>
      <c r="R87" s="3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  <c r="AF87" s="33"/>
      <c r="AG87" s="33"/>
      <c r="AH87" s="33"/>
      <c r="AI87" s="26" t="s">
        <v>22</v>
      </c>
      <c r="AJ87" s="33"/>
      <c r="AK87" s="33"/>
      <c r="AL87" s="33"/>
      <c r="AM87" s="229" t="str">
        <f>IF(AN8= "","",AN8)</f>
        <v>15. 3. 2023</v>
      </c>
      <c r="AN87" s="229"/>
      <c r="AO87" s="33"/>
      <c r="AP87" s="33"/>
      <c r="AQ87" s="33"/>
      <c r="AR87" s="36"/>
      <c r="BE87" s="31"/>
    </row>
    <row r="88" spans="1:90" s="2" customFormat="1" ht="6.95" customHeight="1">
      <c r="A88" s="31"/>
      <c r="B88" s="32"/>
      <c r="C88" s="33"/>
      <c r="D88" s="33"/>
      <c r="E88" s="33"/>
      <c r="F88" s="33"/>
      <c r="G88" s="33"/>
      <c r="H88" s="33"/>
      <c r="I88" s="33"/>
      <c r="J88" s="33"/>
      <c r="K88" s="33"/>
      <c r="L88" s="33"/>
      <c r="M88" s="33"/>
      <c r="N88" s="33"/>
      <c r="O88" s="33"/>
      <c r="P88" s="33"/>
      <c r="Q88" s="33"/>
      <c r="R88" s="3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  <c r="AF88" s="33"/>
      <c r="AG88" s="33"/>
      <c r="AH88" s="33"/>
      <c r="AI88" s="33"/>
      <c r="AJ88" s="33"/>
      <c r="AK88" s="33"/>
      <c r="AL88" s="33"/>
      <c r="AM88" s="33"/>
      <c r="AN88" s="33"/>
      <c r="AO88" s="33"/>
      <c r="AP88" s="33"/>
      <c r="AQ88" s="33"/>
      <c r="AR88" s="36"/>
      <c r="BE88" s="31"/>
    </row>
    <row r="89" spans="1:90" s="2" customFormat="1" ht="15.2" customHeight="1">
      <c r="A89" s="31"/>
      <c r="B89" s="32"/>
      <c r="C89" s="26" t="s">
        <v>24</v>
      </c>
      <c r="D89" s="33"/>
      <c r="E89" s="33"/>
      <c r="F89" s="33"/>
      <c r="G89" s="33"/>
      <c r="H89" s="33"/>
      <c r="I89" s="33"/>
      <c r="J89" s="33"/>
      <c r="K89" s="33"/>
      <c r="L89" s="56" t="str">
        <f>IF(E11= "","",E11)</f>
        <v>Správa železnic, státní organizace</v>
      </c>
      <c r="M89" s="33"/>
      <c r="N89" s="33"/>
      <c r="O89" s="33"/>
      <c r="P89" s="33"/>
      <c r="Q89" s="33"/>
      <c r="R89" s="3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F89" s="33"/>
      <c r="AG89" s="33"/>
      <c r="AH89" s="33"/>
      <c r="AI89" s="26" t="s">
        <v>32</v>
      </c>
      <c r="AJ89" s="33"/>
      <c r="AK89" s="33"/>
      <c r="AL89" s="33"/>
      <c r="AM89" s="230" t="str">
        <f>IF(E17="","",E17)</f>
        <v xml:space="preserve"> </v>
      </c>
      <c r="AN89" s="231"/>
      <c r="AO89" s="231"/>
      <c r="AP89" s="231"/>
      <c r="AQ89" s="33"/>
      <c r="AR89" s="36"/>
      <c r="AS89" s="232" t="s">
        <v>58</v>
      </c>
      <c r="AT89" s="233"/>
      <c r="AU89" s="63"/>
      <c r="AV89" s="63"/>
      <c r="AW89" s="63"/>
      <c r="AX89" s="63"/>
      <c r="AY89" s="63"/>
      <c r="AZ89" s="63"/>
      <c r="BA89" s="63"/>
      <c r="BB89" s="63"/>
      <c r="BC89" s="63"/>
      <c r="BD89" s="64"/>
      <c r="BE89" s="31"/>
    </row>
    <row r="90" spans="1:90" s="2" customFormat="1" ht="15.2" customHeight="1">
      <c r="A90" s="31"/>
      <c r="B90" s="32"/>
      <c r="C90" s="26" t="s">
        <v>30</v>
      </c>
      <c r="D90" s="33"/>
      <c r="E90" s="33"/>
      <c r="F90" s="33"/>
      <c r="G90" s="33"/>
      <c r="H90" s="33"/>
      <c r="I90" s="33"/>
      <c r="J90" s="33"/>
      <c r="K90" s="33"/>
      <c r="L90" s="56" t="str">
        <f>IF(E14= "Vyplň údaj","",E14)</f>
        <v/>
      </c>
      <c r="M90" s="33"/>
      <c r="N90" s="33"/>
      <c r="O90" s="33"/>
      <c r="P90" s="33"/>
      <c r="Q90" s="33"/>
      <c r="R90" s="3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F90" s="33"/>
      <c r="AG90" s="33"/>
      <c r="AH90" s="33"/>
      <c r="AI90" s="26" t="s">
        <v>35</v>
      </c>
      <c r="AJ90" s="33"/>
      <c r="AK90" s="33"/>
      <c r="AL90" s="33"/>
      <c r="AM90" s="230" t="str">
        <f>IF(E20="","",E20)</f>
        <v>L. Ulrich, DiS</v>
      </c>
      <c r="AN90" s="231"/>
      <c r="AO90" s="231"/>
      <c r="AP90" s="231"/>
      <c r="AQ90" s="33"/>
      <c r="AR90" s="36"/>
      <c r="AS90" s="234"/>
      <c r="AT90" s="235"/>
      <c r="AU90" s="65"/>
      <c r="AV90" s="65"/>
      <c r="AW90" s="65"/>
      <c r="AX90" s="65"/>
      <c r="AY90" s="65"/>
      <c r="AZ90" s="65"/>
      <c r="BA90" s="65"/>
      <c r="BB90" s="65"/>
      <c r="BC90" s="65"/>
      <c r="BD90" s="66"/>
      <c r="BE90" s="31"/>
    </row>
    <row r="91" spans="1:90" s="2" customFormat="1" ht="10.9" customHeight="1">
      <c r="A91" s="31"/>
      <c r="B91" s="32"/>
      <c r="C91" s="33"/>
      <c r="D91" s="33"/>
      <c r="E91" s="33"/>
      <c r="F91" s="33"/>
      <c r="G91" s="33"/>
      <c r="H91" s="33"/>
      <c r="I91" s="33"/>
      <c r="J91" s="33"/>
      <c r="K91" s="33"/>
      <c r="L91" s="33"/>
      <c r="M91" s="33"/>
      <c r="N91" s="33"/>
      <c r="O91" s="33"/>
      <c r="P91" s="33"/>
      <c r="Q91" s="33"/>
      <c r="R91" s="3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F91" s="33"/>
      <c r="AG91" s="33"/>
      <c r="AH91" s="33"/>
      <c r="AI91" s="33"/>
      <c r="AJ91" s="33"/>
      <c r="AK91" s="33"/>
      <c r="AL91" s="33"/>
      <c r="AM91" s="33"/>
      <c r="AN91" s="33"/>
      <c r="AO91" s="33"/>
      <c r="AP91" s="33"/>
      <c r="AQ91" s="33"/>
      <c r="AR91" s="36"/>
      <c r="AS91" s="236"/>
      <c r="AT91" s="237"/>
      <c r="AU91" s="67"/>
      <c r="AV91" s="67"/>
      <c r="AW91" s="67"/>
      <c r="AX91" s="67"/>
      <c r="AY91" s="67"/>
      <c r="AZ91" s="67"/>
      <c r="BA91" s="67"/>
      <c r="BB91" s="67"/>
      <c r="BC91" s="67"/>
      <c r="BD91" s="68"/>
      <c r="BE91" s="31"/>
    </row>
    <row r="92" spans="1:90" s="2" customFormat="1" ht="29.25" customHeight="1">
      <c r="A92" s="31"/>
      <c r="B92" s="32"/>
      <c r="C92" s="222" t="s">
        <v>59</v>
      </c>
      <c r="D92" s="223"/>
      <c r="E92" s="223"/>
      <c r="F92" s="223"/>
      <c r="G92" s="223"/>
      <c r="H92" s="69"/>
      <c r="I92" s="224" t="s">
        <v>60</v>
      </c>
      <c r="J92" s="223"/>
      <c r="K92" s="223"/>
      <c r="L92" s="223"/>
      <c r="M92" s="223"/>
      <c r="N92" s="223"/>
      <c r="O92" s="223"/>
      <c r="P92" s="223"/>
      <c r="Q92" s="223"/>
      <c r="R92" s="223"/>
      <c r="S92" s="223"/>
      <c r="T92" s="223"/>
      <c r="U92" s="223"/>
      <c r="V92" s="223"/>
      <c r="W92" s="223"/>
      <c r="X92" s="223"/>
      <c r="Y92" s="223"/>
      <c r="Z92" s="223"/>
      <c r="AA92" s="223"/>
      <c r="AB92" s="223"/>
      <c r="AC92" s="223"/>
      <c r="AD92" s="223"/>
      <c r="AE92" s="223"/>
      <c r="AF92" s="223"/>
      <c r="AG92" s="225" t="s">
        <v>61</v>
      </c>
      <c r="AH92" s="223"/>
      <c r="AI92" s="223"/>
      <c r="AJ92" s="223"/>
      <c r="AK92" s="223"/>
      <c r="AL92" s="223"/>
      <c r="AM92" s="223"/>
      <c r="AN92" s="224" t="s">
        <v>62</v>
      </c>
      <c r="AO92" s="223"/>
      <c r="AP92" s="226"/>
      <c r="AQ92" s="70" t="s">
        <v>63</v>
      </c>
      <c r="AR92" s="36"/>
      <c r="AS92" s="71" t="s">
        <v>64</v>
      </c>
      <c r="AT92" s="72" t="s">
        <v>65</v>
      </c>
      <c r="AU92" s="72" t="s">
        <v>66</v>
      </c>
      <c r="AV92" s="72" t="s">
        <v>67</v>
      </c>
      <c r="AW92" s="72" t="s">
        <v>68</v>
      </c>
      <c r="AX92" s="72" t="s">
        <v>69</v>
      </c>
      <c r="AY92" s="72" t="s">
        <v>70</v>
      </c>
      <c r="AZ92" s="72" t="s">
        <v>71</v>
      </c>
      <c r="BA92" s="72" t="s">
        <v>72</v>
      </c>
      <c r="BB92" s="72" t="s">
        <v>73</v>
      </c>
      <c r="BC92" s="72" t="s">
        <v>74</v>
      </c>
      <c r="BD92" s="73" t="s">
        <v>75</v>
      </c>
      <c r="BE92" s="31"/>
    </row>
    <row r="93" spans="1:90" s="2" customFormat="1" ht="10.9" customHeight="1">
      <c r="A93" s="31"/>
      <c r="B93" s="32"/>
      <c r="C93" s="33"/>
      <c r="D93" s="33"/>
      <c r="E93" s="33"/>
      <c r="F93" s="33"/>
      <c r="G93" s="33"/>
      <c r="H93" s="33"/>
      <c r="I93" s="33"/>
      <c r="J93" s="33"/>
      <c r="K93" s="33"/>
      <c r="L93" s="33"/>
      <c r="M93" s="33"/>
      <c r="N93" s="33"/>
      <c r="O93" s="33"/>
      <c r="P93" s="33"/>
      <c r="Q93" s="33"/>
      <c r="R93" s="3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F93" s="33"/>
      <c r="AG93" s="33"/>
      <c r="AH93" s="33"/>
      <c r="AI93" s="33"/>
      <c r="AJ93" s="33"/>
      <c r="AK93" s="33"/>
      <c r="AL93" s="33"/>
      <c r="AM93" s="33"/>
      <c r="AN93" s="33"/>
      <c r="AO93" s="33"/>
      <c r="AP93" s="33"/>
      <c r="AQ93" s="33"/>
      <c r="AR93" s="36"/>
      <c r="AS93" s="74"/>
      <c r="AT93" s="75"/>
      <c r="AU93" s="75"/>
      <c r="AV93" s="75"/>
      <c r="AW93" s="75"/>
      <c r="AX93" s="75"/>
      <c r="AY93" s="75"/>
      <c r="AZ93" s="75"/>
      <c r="BA93" s="75"/>
      <c r="BB93" s="75"/>
      <c r="BC93" s="75"/>
      <c r="BD93" s="76"/>
      <c r="BE93" s="31"/>
    </row>
    <row r="94" spans="1:90" s="6" customFormat="1" ht="32.450000000000003" customHeight="1">
      <c r="B94" s="77"/>
      <c r="C94" s="78" t="s">
        <v>76</v>
      </c>
      <c r="D94" s="79"/>
      <c r="E94" s="79"/>
      <c r="F94" s="79"/>
      <c r="G94" s="79"/>
      <c r="H94" s="79"/>
      <c r="I94" s="79"/>
      <c r="J94" s="79"/>
      <c r="K94" s="79"/>
      <c r="L94" s="79"/>
      <c r="M94" s="79"/>
      <c r="N94" s="79"/>
      <c r="O94" s="79"/>
      <c r="P94" s="79"/>
      <c r="Q94" s="79"/>
      <c r="R94" s="79"/>
      <c r="S94" s="79"/>
      <c r="T94" s="79"/>
      <c r="U94" s="79"/>
      <c r="V94" s="79"/>
      <c r="W94" s="79"/>
      <c r="X94" s="79"/>
      <c r="Y94" s="79"/>
      <c r="Z94" s="79"/>
      <c r="AA94" s="79"/>
      <c r="AB94" s="79"/>
      <c r="AC94" s="79"/>
      <c r="AD94" s="79"/>
      <c r="AE94" s="79"/>
      <c r="AF94" s="79"/>
      <c r="AG94" s="219" t="e">
        <f>ROUND(AG95,2)</f>
        <v>#REF!</v>
      </c>
      <c r="AH94" s="219"/>
      <c r="AI94" s="219"/>
      <c r="AJ94" s="219"/>
      <c r="AK94" s="219"/>
      <c r="AL94" s="219"/>
      <c r="AM94" s="219"/>
      <c r="AN94" s="220" t="e">
        <f>SUM(AG94,AT94)</f>
        <v>#REF!</v>
      </c>
      <c r="AO94" s="220"/>
      <c r="AP94" s="220"/>
      <c r="AQ94" s="80" t="s">
        <v>1</v>
      </c>
      <c r="AR94" s="81"/>
      <c r="AS94" s="82">
        <f>ROUND(AS95,2)</f>
        <v>0</v>
      </c>
      <c r="AT94" s="83" t="e">
        <f>ROUND(SUM(AV94:AW94),2)</f>
        <v>#REF!</v>
      </c>
      <c r="AU94" s="84" t="e">
        <f>ROUND(AU95,5)</f>
        <v>#REF!</v>
      </c>
      <c r="AV94" s="83" t="e">
        <f>ROUND(AZ94*L29,2)</f>
        <v>#REF!</v>
      </c>
      <c r="AW94" s="83">
        <f>ROUND(BA94*L30,2)</f>
        <v>0</v>
      </c>
      <c r="AX94" s="83">
        <f>ROUND(BB94*L29,2)</f>
        <v>0</v>
      </c>
      <c r="AY94" s="83">
        <f>ROUND(BC94*L30,2)</f>
        <v>0</v>
      </c>
      <c r="AZ94" s="83" t="e">
        <f>ROUND(AZ95,2)</f>
        <v>#REF!</v>
      </c>
      <c r="BA94" s="83">
        <f>ROUND(BA95,2)</f>
        <v>0</v>
      </c>
      <c r="BB94" s="83">
        <f>ROUND(BB95,2)</f>
        <v>0</v>
      </c>
      <c r="BC94" s="83">
        <f>ROUND(BC95,2)</f>
        <v>0</v>
      </c>
      <c r="BD94" s="85">
        <f>ROUND(BD95,2)</f>
        <v>0</v>
      </c>
      <c r="BS94" s="86" t="s">
        <v>77</v>
      </c>
      <c r="BT94" s="86" t="s">
        <v>78</v>
      </c>
      <c r="BV94" s="86" t="s">
        <v>79</v>
      </c>
      <c r="BW94" s="86" t="s">
        <v>5</v>
      </c>
      <c r="BX94" s="86" t="s">
        <v>80</v>
      </c>
      <c r="CL94" s="86" t="s">
        <v>1</v>
      </c>
    </row>
    <row r="95" spans="1:90" s="7" customFormat="1" ht="24.75" customHeight="1">
      <c r="A95" s="87" t="s">
        <v>81</v>
      </c>
      <c r="B95" s="88"/>
      <c r="C95" s="89"/>
      <c r="D95" s="218" t="s">
        <v>14</v>
      </c>
      <c r="E95" s="218"/>
      <c r="F95" s="218"/>
      <c r="G95" s="218"/>
      <c r="H95" s="218"/>
      <c r="I95" s="90"/>
      <c r="J95" s="218" t="s">
        <v>17</v>
      </c>
      <c r="K95" s="218"/>
      <c r="L95" s="218"/>
      <c r="M95" s="218"/>
      <c r="N95" s="218"/>
      <c r="O95" s="218"/>
      <c r="P95" s="218"/>
      <c r="Q95" s="218"/>
      <c r="R95" s="218"/>
      <c r="S95" s="218"/>
      <c r="T95" s="218"/>
      <c r="U95" s="218"/>
      <c r="V95" s="218"/>
      <c r="W95" s="218"/>
      <c r="X95" s="218"/>
      <c r="Y95" s="218"/>
      <c r="Z95" s="218"/>
      <c r="AA95" s="218"/>
      <c r="AB95" s="218"/>
      <c r="AC95" s="218"/>
      <c r="AD95" s="218"/>
      <c r="AE95" s="218"/>
      <c r="AF95" s="218"/>
      <c r="AG95" s="216" t="e">
        <f>'OR_PHA - Opravy osobních ...'!#REF!</f>
        <v>#REF!</v>
      </c>
      <c r="AH95" s="217"/>
      <c r="AI95" s="217"/>
      <c r="AJ95" s="217"/>
      <c r="AK95" s="217"/>
      <c r="AL95" s="217"/>
      <c r="AM95" s="217"/>
      <c r="AN95" s="216" t="e">
        <f>SUM(AG95,AT95)</f>
        <v>#REF!</v>
      </c>
      <c r="AO95" s="217"/>
      <c r="AP95" s="217"/>
      <c r="AQ95" s="91" t="s">
        <v>82</v>
      </c>
      <c r="AR95" s="92"/>
      <c r="AS95" s="93">
        <v>0</v>
      </c>
      <c r="AT95" s="94" t="e">
        <f>ROUND(SUM(AV95:AW95),2)</f>
        <v>#REF!</v>
      </c>
      <c r="AU95" s="95" t="e">
        <f>'OR_PHA - Opravy osobních ...'!N116</f>
        <v>#REF!</v>
      </c>
      <c r="AV95" s="94" t="e">
        <f>'OR_PHA - Opravy osobních ...'!#REF!</f>
        <v>#REF!</v>
      </c>
      <c r="AW95" s="94" t="e">
        <f>'OR_PHA - Opravy osobních ...'!#REF!</f>
        <v>#REF!</v>
      </c>
      <c r="AX95" s="94" t="e">
        <f>'OR_PHA - Opravy osobních ...'!#REF!</f>
        <v>#REF!</v>
      </c>
      <c r="AY95" s="94" t="e">
        <f>'OR_PHA - Opravy osobních ...'!#REF!</f>
        <v>#REF!</v>
      </c>
      <c r="AZ95" s="94" t="e">
        <f>'OR_PHA - Opravy osobních ...'!F31</f>
        <v>#REF!</v>
      </c>
      <c r="BA95" s="94">
        <f>'OR_PHA - Opravy osobních ...'!F32</f>
        <v>0</v>
      </c>
      <c r="BB95" s="94">
        <f>'OR_PHA - Opravy osobních ...'!F33</f>
        <v>0</v>
      </c>
      <c r="BC95" s="94">
        <f>'OR_PHA - Opravy osobních ...'!F34</f>
        <v>0</v>
      </c>
      <c r="BD95" s="96">
        <f>'OR_PHA - Opravy osobních ...'!F35</f>
        <v>0</v>
      </c>
      <c r="BT95" s="97" t="s">
        <v>83</v>
      </c>
      <c r="BU95" s="97" t="s">
        <v>84</v>
      </c>
      <c r="BV95" s="97" t="s">
        <v>79</v>
      </c>
      <c r="BW95" s="97" t="s">
        <v>5</v>
      </c>
      <c r="BX95" s="97" t="s">
        <v>80</v>
      </c>
      <c r="CL95" s="97" t="s">
        <v>1</v>
      </c>
    </row>
    <row r="96" spans="1:90" s="2" customFormat="1" ht="30" customHeight="1">
      <c r="A96" s="31"/>
      <c r="B96" s="32"/>
      <c r="C96" s="33"/>
      <c r="D96" s="33"/>
      <c r="E96" s="33"/>
      <c r="F96" s="33"/>
      <c r="G96" s="33"/>
      <c r="H96" s="33"/>
      <c r="I96" s="33"/>
      <c r="J96" s="33"/>
      <c r="K96" s="33"/>
      <c r="L96" s="33"/>
      <c r="M96" s="33"/>
      <c r="N96" s="33"/>
      <c r="O96" s="33"/>
      <c r="P96" s="33"/>
      <c r="Q96" s="33"/>
      <c r="R96" s="3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F96" s="33"/>
      <c r="AG96" s="33"/>
      <c r="AH96" s="33"/>
      <c r="AI96" s="33"/>
      <c r="AJ96" s="33"/>
      <c r="AK96" s="33"/>
      <c r="AL96" s="33"/>
      <c r="AM96" s="33"/>
      <c r="AN96" s="33"/>
      <c r="AO96" s="33"/>
      <c r="AP96" s="33"/>
      <c r="AQ96" s="33"/>
      <c r="AR96" s="36"/>
      <c r="AS96" s="31"/>
      <c r="AT96" s="31"/>
      <c r="AU96" s="31"/>
      <c r="AV96" s="31"/>
      <c r="AW96" s="31"/>
      <c r="AX96" s="31"/>
      <c r="AY96" s="31"/>
      <c r="AZ96" s="31"/>
      <c r="BA96" s="31"/>
      <c r="BB96" s="31"/>
      <c r="BC96" s="31"/>
      <c r="BD96" s="31"/>
      <c r="BE96" s="31"/>
    </row>
    <row r="97" spans="1:57" s="2" customFormat="1" ht="6.95" customHeight="1">
      <c r="A97" s="31"/>
      <c r="B97" s="51"/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52"/>
      <c r="N97" s="52"/>
      <c r="O97" s="52"/>
      <c r="P97" s="52"/>
      <c r="Q97" s="52"/>
      <c r="R97" s="52"/>
      <c r="S97" s="52"/>
      <c r="T97" s="52"/>
      <c r="U97" s="52"/>
      <c r="V97" s="52"/>
      <c r="W97" s="52"/>
      <c r="X97" s="52"/>
      <c r="Y97" s="52"/>
      <c r="Z97" s="52"/>
      <c r="AA97" s="52"/>
      <c r="AB97" s="52"/>
      <c r="AC97" s="52"/>
      <c r="AD97" s="52"/>
      <c r="AE97" s="52"/>
      <c r="AF97" s="52"/>
      <c r="AG97" s="52"/>
      <c r="AH97" s="52"/>
      <c r="AI97" s="52"/>
      <c r="AJ97" s="52"/>
      <c r="AK97" s="52"/>
      <c r="AL97" s="52"/>
      <c r="AM97" s="52"/>
      <c r="AN97" s="52"/>
      <c r="AO97" s="52"/>
      <c r="AP97" s="52"/>
      <c r="AQ97" s="52"/>
      <c r="AR97" s="36"/>
      <c r="AS97" s="31"/>
      <c r="AT97" s="31"/>
      <c r="AU97" s="31"/>
      <c r="AV97" s="31"/>
      <c r="AW97" s="31"/>
      <c r="AX97" s="31"/>
      <c r="AY97" s="31"/>
      <c r="AZ97" s="31"/>
      <c r="BA97" s="31"/>
      <c r="BB97" s="31"/>
      <c r="BC97" s="31"/>
      <c r="BD97" s="31"/>
      <c r="BE97" s="31"/>
    </row>
  </sheetData>
  <sheetProtection algorithmName="SHA-512" hashValue="lDqq0EkLQ2IWPzxsUSF7O1AXDtiaiWZrcMEFPVNzdj7mMbXsYwAw3N3g1aFQOIXa5oxZM9GP597vGcZvjW3Rng==" saltValue="tQig3UcGzWvL8KhEifY6aODmdJq3G0KEYj9riRKepDV35DHAeNjoBlogRcC7+o03+vbKw9ZSHi1FgrZ7FGKP2g==" spinCount="100000" sheet="1" objects="1" scenarios="1" formatColumns="0" formatRows="0"/>
  <mergeCells count="42">
    <mergeCell ref="AR2:BE2"/>
    <mergeCell ref="C92:G92"/>
    <mergeCell ref="I92:AF92"/>
    <mergeCell ref="AG92:AM92"/>
    <mergeCell ref="AN92:AP92"/>
    <mergeCell ref="L85:AJ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AN95:AP95"/>
    <mergeCell ref="AG95:AM95"/>
    <mergeCell ref="D95:H95"/>
    <mergeCell ref="J95:AF95"/>
    <mergeCell ref="AG94:AM94"/>
    <mergeCell ref="AN94:AP94"/>
    <mergeCell ref="W32:AE32"/>
    <mergeCell ref="AK32:AO32"/>
    <mergeCell ref="L32:P32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L31:P31"/>
  </mergeCells>
  <hyperlinks>
    <hyperlink ref="A95" location="'OR_PHA - Opravy osobních 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K357"/>
  <sheetViews>
    <sheetView showGridLines="0" tabSelected="1" workbookViewId="0">
      <selection activeCell="F113" sqref="F113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3.1640625" style="1" customWidth="1"/>
    <col min="6" max="6" width="73.5" style="1" customWidth="1"/>
    <col min="7" max="7" width="7.5" style="1" customWidth="1"/>
    <col min="8" max="8" width="15.83203125" style="1" customWidth="1"/>
    <col min="9" max="9" width="22.33203125" style="1" hidden="1" customWidth="1"/>
    <col min="10" max="10" width="9.33203125" style="1" customWidth="1"/>
    <col min="11" max="11" width="10.83203125" style="1" hidden="1" customWidth="1"/>
    <col min="12" max="12" width="9.33203125" style="1" hidden="1"/>
    <col min="13" max="18" width="14.1640625" style="1" hidden="1" customWidth="1"/>
    <col min="19" max="19" width="16.33203125" style="1" hidden="1" customWidth="1"/>
    <col min="20" max="20" width="12.33203125" style="1" customWidth="1"/>
    <col min="21" max="21" width="16.33203125" style="1" customWidth="1"/>
    <col min="22" max="22" width="12.33203125" style="1" customWidth="1"/>
    <col min="23" max="23" width="15" style="1" customWidth="1"/>
    <col min="24" max="24" width="11" style="1" customWidth="1"/>
    <col min="25" max="25" width="15" style="1" customWidth="1"/>
    <col min="26" max="26" width="16.33203125" style="1" customWidth="1"/>
    <col min="27" max="27" width="11" style="1" customWidth="1"/>
    <col min="28" max="28" width="15" style="1" customWidth="1"/>
    <col min="29" max="29" width="16.33203125" style="1" customWidth="1"/>
    <col min="42" max="63" width="9.33203125" style="1" hidden="1"/>
  </cols>
  <sheetData>
    <row r="2" spans="1:44" s="1" customFormat="1" ht="36.950000000000003" customHeight="1">
      <c r="J2" s="221"/>
      <c r="K2" s="221"/>
      <c r="L2" s="221"/>
      <c r="M2" s="221"/>
      <c r="N2" s="221"/>
      <c r="O2" s="221"/>
      <c r="P2" s="221"/>
      <c r="Q2" s="221"/>
      <c r="R2" s="221"/>
      <c r="S2" s="221"/>
      <c r="T2" s="221"/>
      <c r="AR2" s="14" t="s">
        <v>5</v>
      </c>
    </row>
    <row r="3" spans="1:44" s="1" customFormat="1" ht="6.95" hidden="1" customHeight="1">
      <c r="B3" s="98"/>
      <c r="C3" s="99"/>
      <c r="D3" s="99"/>
      <c r="E3" s="99"/>
      <c r="F3" s="99"/>
      <c r="G3" s="99"/>
      <c r="H3" s="99"/>
      <c r="I3" s="99"/>
      <c r="J3" s="17"/>
      <c r="AR3" s="14" t="s">
        <v>85</v>
      </c>
    </row>
    <row r="4" spans="1:44" s="1" customFormat="1" ht="24.95" hidden="1" customHeight="1">
      <c r="B4" s="17"/>
      <c r="D4" s="100" t="s">
        <v>86</v>
      </c>
      <c r="J4" s="17"/>
      <c r="K4" s="101" t="s">
        <v>10</v>
      </c>
      <c r="AR4" s="14" t="s">
        <v>4</v>
      </c>
    </row>
    <row r="5" spans="1:44" s="1" customFormat="1" ht="6.95" hidden="1" customHeight="1">
      <c r="B5" s="17"/>
      <c r="J5" s="17"/>
    </row>
    <row r="6" spans="1:44" s="2" customFormat="1" ht="12" hidden="1" customHeight="1">
      <c r="A6" s="31"/>
      <c r="B6" s="36"/>
      <c r="C6" s="31"/>
      <c r="D6" s="102" t="s">
        <v>16</v>
      </c>
      <c r="E6" s="31"/>
      <c r="F6" s="31"/>
      <c r="G6" s="31"/>
      <c r="H6" s="31"/>
      <c r="I6" s="31"/>
      <c r="J6" s="48"/>
      <c r="Q6" s="31"/>
      <c r="R6" s="31"/>
      <c r="S6" s="31"/>
      <c r="T6" s="31"/>
      <c r="U6" s="31"/>
      <c r="V6" s="31"/>
      <c r="W6" s="31"/>
      <c r="X6" s="31"/>
      <c r="Y6" s="31"/>
      <c r="Z6" s="31"/>
      <c r="AA6" s="31"/>
      <c r="AB6" s="31"/>
      <c r="AC6" s="31"/>
    </row>
    <row r="7" spans="1:44" s="2" customFormat="1" ht="30" hidden="1" customHeight="1">
      <c r="A7" s="31"/>
      <c r="B7" s="36"/>
      <c r="C7" s="31"/>
      <c r="D7" s="31"/>
      <c r="E7" s="243" t="s">
        <v>17</v>
      </c>
      <c r="F7" s="244"/>
      <c r="G7" s="244"/>
      <c r="H7" s="31"/>
      <c r="I7" s="31"/>
      <c r="J7" s="48"/>
      <c r="Q7" s="31"/>
      <c r="R7" s="31"/>
      <c r="S7" s="31"/>
      <c r="T7" s="31"/>
      <c r="U7" s="31"/>
      <c r="V7" s="31"/>
      <c r="W7" s="31"/>
      <c r="X7" s="31"/>
      <c r="Y7" s="31"/>
      <c r="Z7" s="31"/>
      <c r="AA7" s="31"/>
      <c r="AB7" s="31"/>
      <c r="AC7" s="31"/>
    </row>
    <row r="8" spans="1:44" s="2" customFormat="1" hidden="1">
      <c r="A8" s="31"/>
      <c r="B8" s="36"/>
      <c r="C8" s="31"/>
      <c r="D8" s="31"/>
      <c r="E8" s="31"/>
      <c r="F8" s="31"/>
      <c r="G8" s="31"/>
      <c r="H8" s="31"/>
      <c r="I8" s="31"/>
      <c r="J8" s="48"/>
      <c r="Q8" s="31"/>
      <c r="R8" s="31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</row>
    <row r="9" spans="1:44" s="2" customFormat="1" ht="12" hidden="1" customHeight="1">
      <c r="A9" s="31"/>
      <c r="B9" s="36"/>
      <c r="C9" s="31"/>
      <c r="D9" s="102" t="s">
        <v>18</v>
      </c>
      <c r="E9" s="31"/>
      <c r="F9" s="103" t="s">
        <v>1</v>
      </c>
      <c r="G9" s="31"/>
      <c r="H9" s="102" t="s">
        <v>19</v>
      </c>
      <c r="I9" s="31"/>
      <c r="J9" s="48"/>
      <c r="Q9" s="31"/>
      <c r="R9" s="31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</row>
    <row r="10" spans="1:44" s="2" customFormat="1" ht="12" hidden="1" customHeight="1">
      <c r="A10" s="31"/>
      <c r="B10" s="36"/>
      <c r="C10" s="31"/>
      <c r="D10" s="102" t="s">
        <v>20</v>
      </c>
      <c r="E10" s="31"/>
      <c r="F10" s="103" t="s">
        <v>21</v>
      </c>
      <c r="G10" s="31"/>
      <c r="H10" s="102" t="s">
        <v>22</v>
      </c>
      <c r="I10" s="31"/>
      <c r="J10" s="48"/>
      <c r="Q10" s="31"/>
      <c r="R10" s="31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</row>
    <row r="11" spans="1:44" s="2" customFormat="1" ht="10.9" hidden="1" customHeight="1">
      <c r="A11" s="31"/>
      <c r="B11" s="36"/>
      <c r="C11" s="31"/>
      <c r="D11" s="31"/>
      <c r="E11" s="31"/>
      <c r="F11" s="31"/>
      <c r="G11" s="31"/>
      <c r="H11" s="31"/>
      <c r="I11" s="31"/>
      <c r="J11" s="48"/>
      <c r="Q11" s="31"/>
      <c r="R11" s="31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</row>
    <row r="12" spans="1:44" s="2" customFormat="1" ht="12" hidden="1" customHeight="1">
      <c r="A12" s="31"/>
      <c r="B12" s="36"/>
      <c r="C12" s="31"/>
      <c r="D12" s="102" t="s">
        <v>24</v>
      </c>
      <c r="E12" s="31"/>
      <c r="F12" s="31"/>
      <c r="G12" s="31"/>
      <c r="H12" s="102" t="s">
        <v>25</v>
      </c>
      <c r="I12" s="31"/>
      <c r="J12" s="48"/>
      <c r="Q12" s="31"/>
      <c r="R12" s="31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</row>
    <row r="13" spans="1:44" s="2" customFormat="1" ht="18" hidden="1" customHeight="1">
      <c r="A13" s="31"/>
      <c r="B13" s="36"/>
      <c r="C13" s="31"/>
      <c r="D13" s="31"/>
      <c r="E13" s="103" t="s">
        <v>27</v>
      </c>
      <c r="F13" s="31"/>
      <c r="G13" s="31"/>
      <c r="H13" s="102" t="s">
        <v>28</v>
      </c>
      <c r="I13" s="31"/>
      <c r="J13" s="48"/>
      <c r="Q13" s="31"/>
      <c r="R13" s="31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</row>
    <row r="14" spans="1:44" s="2" customFormat="1" ht="6.95" hidden="1" customHeight="1">
      <c r="A14" s="31"/>
      <c r="B14" s="36"/>
      <c r="C14" s="31"/>
      <c r="D14" s="31"/>
      <c r="E14" s="31"/>
      <c r="F14" s="31"/>
      <c r="G14" s="31"/>
      <c r="H14" s="31"/>
      <c r="I14" s="31"/>
      <c r="J14" s="48"/>
      <c r="Q14" s="31"/>
      <c r="R14" s="3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</row>
    <row r="15" spans="1:44" s="2" customFormat="1" ht="12" hidden="1" customHeight="1">
      <c r="A15" s="31"/>
      <c r="B15" s="36"/>
      <c r="C15" s="31"/>
      <c r="D15" s="102" t="s">
        <v>30</v>
      </c>
      <c r="E15" s="31"/>
      <c r="F15" s="31"/>
      <c r="G15" s="31"/>
      <c r="H15" s="102" t="s">
        <v>25</v>
      </c>
      <c r="I15" s="31"/>
      <c r="J15" s="48"/>
      <c r="Q15" s="31"/>
      <c r="R15" s="31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</row>
    <row r="16" spans="1:44" s="2" customFormat="1" ht="18" hidden="1" customHeight="1">
      <c r="A16" s="31"/>
      <c r="B16" s="36"/>
      <c r="C16" s="31"/>
      <c r="D16" s="31"/>
      <c r="E16" s="245" t="str">
        <f>'Rekapitulace stavby'!E14</f>
        <v>Vyplň údaj</v>
      </c>
      <c r="F16" s="246"/>
      <c r="G16" s="246"/>
      <c r="H16" s="102" t="s">
        <v>28</v>
      </c>
      <c r="I16" s="31"/>
      <c r="J16" s="48"/>
      <c r="Q16" s="31"/>
      <c r="R16" s="31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</row>
    <row r="17" spans="1:29" s="2" customFormat="1" ht="6.95" hidden="1" customHeight="1">
      <c r="A17" s="31"/>
      <c r="B17" s="36"/>
      <c r="C17" s="31"/>
      <c r="D17" s="31"/>
      <c r="E17" s="31"/>
      <c r="F17" s="31"/>
      <c r="G17" s="31"/>
      <c r="H17" s="31"/>
      <c r="I17" s="31"/>
      <c r="J17" s="48"/>
      <c r="Q17" s="31"/>
      <c r="R17" s="31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</row>
    <row r="18" spans="1:29" s="2" customFormat="1" ht="12" hidden="1" customHeight="1">
      <c r="A18" s="31"/>
      <c r="B18" s="36"/>
      <c r="C18" s="31"/>
      <c r="D18" s="102" t="s">
        <v>32</v>
      </c>
      <c r="E18" s="31"/>
      <c r="F18" s="31"/>
      <c r="G18" s="31"/>
      <c r="H18" s="102" t="s">
        <v>25</v>
      </c>
      <c r="I18" s="31"/>
      <c r="J18" s="48"/>
      <c r="Q18" s="31"/>
      <c r="R18" s="31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</row>
    <row r="19" spans="1:29" s="2" customFormat="1" ht="18" hidden="1" customHeight="1">
      <c r="A19" s="31"/>
      <c r="B19" s="36"/>
      <c r="C19" s="31"/>
      <c r="D19" s="31"/>
      <c r="E19" s="103" t="s">
        <v>33</v>
      </c>
      <c r="F19" s="31"/>
      <c r="G19" s="31"/>
      <c r="H19" s="102" t="s">
        <v>28</v>
      </c>
      <c r="I19" s="31"/>
      <c r="J19" s="48"/>
      <c r="Q19" s="31"/>
      <c r="R19" s="31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</row>
    <row r="20" spans="1:29" s="2" customFormat="1" ht="6.95" hidden="1" customHeight="1">
      <c r="A20" s="31"/>
      <c r="B20" s="36"/>
      <c r="C20" s="31"/>
      <c r="D20" s="31"/>
      <c r="E20" s="31"/>
      <c r="F20" s="31"/>
      <c r="G20" s="31"/>
      <c r="H20" s="31"/>
      <c r="I20" s="31"/>
      <c r="J20" s="48"/>
      <c r="Q20" s="31"/>
      <c r="R20" s="31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</row>
    <row r="21" spans="1:29" s="2" customFormat="1" ht="12" hidden="1" customHeight="1">
      <c r="A21" s="31"/>
      <c r="B21" s="36"/>
      <c r="C21" s="31"/>
      <c r="D21" s="102" t="s">
        <v>35</v>
      </c>
      <c r="E21" s="31"/>
      <c r="F21" s="31"/>
      <c r="G21" s="31"/>
      <c r="H21" s="102" t="s">
        <v>25</v>
      </c>
      <c r="I21" s="31"/>
      <c r="J21" s="48"/>
      <c r="Q21" s="31"/>
      <c r="R21" s="31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</row>
    <row r="22" spans="1:29" s="2" customFormat="1" ht="18" hidden="1" customHeight="1">
      <c r="A22" s="31"/>
      <c r="B22" s="36"/>
      <c r="C22" s="31"/>
      <c r="D22" s="31"/>
      <c r="E22" s="103" t="s">
        <v>36</v>
      </c>
      <c r="F22" s="31"/>
      <c r="G22" s="31"/>
      <c r="H22" s="102" t="s">
        <v>28</v>
      </c>
      <c r="I22" s="31"/>
      <c r="J22" s="48"/>
      <c r="Q22" s="31"/>
      <c r="R22" s="31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</row>
    <row r="23" spans="1:29" s="2" customFormat="1" ht="6.95" hidden="1" customHeight="1">
      <c r="A23" s="31"/>
      <c r="B23" s="36"/>
      <c r="C23" s="31"/>
      <c r="D23" s="31"/>
      <c r="E23" s="31"/>
      <c r="F23" s="31"/>
      <c r="G23" s="31"/>
      <c r="H23" s="31"/>
      <c r="I23" s="31"/>
      <c r="J23" s="48"/>
      <c r="Q23" s="31"/>
      <c r="R23" s="31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</row>
    <row r="24" spans="1:29" s="2" customFormat="1" ht="12" hidden="1" customHeight="1">
      <c r="A24" s="31"/>
      <c r="B24" s="36"/>
      <c r="C24" s="31"/>
      <c r="D24" s="102" t="s">
        <v>37</v>
      </c>
      <c r="E24" s="31"/>
      <c r="F24" s="31"/>
      <c r="G24" s="31"/>
      <c r="H24" s="31"/>
      <c r="I24" s="31"/>
      <c r="J24" s="48"/>
      <c r="Q24" s="31"/>
      <c r="R24" s="31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</row>
    <row r="25" spans="1:29" s="8" customFormat="1" ht="16.5" hidden="1" customHeight="1">
      <c r="A25" s="104"/>
      <c r="B25" s="105"/>
      <c r="C25" s="104"/>
      <c r="D25" s="104"/>
      <c r="E25" s="247" t="s">
        <v>1</v>
      </c>
      <c r="F25" s="247"/>
      <c r="G25" s="247"/>
      <c r="H25" s="104"/>
      <c r="I25" s="104"/>
      <c r="J25" s="106"/>
      <c r="Q25" s="104"/>
      <c r="R25" s="104"/>
      <c r="S25" s="104"/>
      <c r="T25" s="104"/>
      <c r="U25" s="104"/>
      <c r="V25" s="104"/>
      <c r="W25" s="104"/>
      <c r="X25" s="104"/>
      <c r="Y25" s="104"/>
      <c r="Z25" s="104"/>
      <c r="AA25" s="104"/>
      <c r="AB25" s="104"/>
      <c r="AC25" s="104"/>
    </row>
    <row r="26" spans="1:29" s="2" customFormat="1" ht="6.95" hidden="1" customHeight="1">
      <c r="A26" s="31"/>
      <c r="B26" s="36"/>
      <c r="C26" s="31"/>
      <c r="D26" s="31"/>
      <c r="E26" s="31"/>
      <c r="F26" s="31"/>
      <c r="G26" s="31"/>
      <c r="H26" s="31"/>
      <c r="I26" s="31"/>
      <c r="J26" s="48"/>
      <c r="Q26" s="31"/>
      <c r="R26" s="31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</row>
    <row r="27" spans="1:29" s="2" customFormat="1" ht="6.95" hidden="1" customHeight="1">
      <c r="A27" s="31"/>
      <c r="B27" s="36"/>
      <c r="C27" s="31"/>
      <c r="D27" s="107"/>
      <c r="E27" s="107"/>
      <c r="F27" s="107"/>
      <c r="G27" s="107"/>
      <c r="H27" s="107"/>
      <c r="I27" s="107"/>
      <c r="J27" s="48"/>
      <c r="Q27" s="31"/>
      <c r="R27" s="31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</row>
    <row r="28" spans="1:29" s="2" customFormat="1" ht="25.35" hidden="1" customHeight="1">
      <c r="A28" s="31"/>
      <c r="B28" s="36"/>
      <c r="C28" s="31"/>
      <c r="D28" s="108" t="s">
        <v>38</v>
      </c>
      <c r="E28" s="31"/>
      <c r="F28" s="31"/>
      <c r="G28" s="31"/>
      <c r="H28" s="31"/>
      <c r="I28" s="31"/>
      <c r="J28" s="48"/>
      <c r="Q28" s="31"/>
      <c r="R28" s="31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</row>
    <row r="29" spans="1:29" s="2" customFormat="1" ht="6.95" hidden="1" customHeight="1">
      <c r="A29" s="31"/>
      <c r="B29" s="36"/>
      <c r="C29" s="31"/>
      <c r="D29" s="107"/>
      <c r="E29" s="107"/>
      <c r="F29" s="107"/>
      <c r="G29" s="107"/>
      <c r="H29" s="107"/>
      <c r="I29" s="107"/>
      <c r="J29" s="48"/>
      <c r="Q29" s="31"/>
      <c r="R29" s="31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</row>
    <row r="30" spans="1:29" s="2" customFormat="1" ht="14.45" hidden="1" customHeight="1">
      <c r="A30" s="31"/>
      <c r="B30" s="36"/>
      <c r="C30" s="31"/>
      <c r="D30" s="31"/>
      <c r="E30" s="31"/>
      <c r="F30" s="109" t="s">
        <v>40</v>
      </c>
      <c r="G30" s="31"/>
      <c r="H30" s="109" t="s">
        <v>39</v>
      </c>
      <c r="I30" s="31"/>
      <c r="J30" s="48"/>
      <c r="Q30" s="31"/>
      <c r="R30" s="31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</row>
    <row r="31" spans="1:29" s="2" customFormat="1" ht="14.45" hidden="1" customHeight="1">
      <c r="A31" s="31"/>
      <c r="B31" s="36"/>
      <c r="C31" s="31"/>
      <c r="D31" s="110" t="s">
        <v>42</v>
      </c>
      <c r="E31" s="102" t="s">
        <v>43</v>
      </c>
      <c r="F31" s="111" t="e">
        <f>ROUND((SUM(BC116:BC356)),  2)</f>
        <v>#REF!</v>
      </c>
      <c r="G31" s="31"/>
      <c r="H31" s="112">
        <v>0.21</v>
      </c>
      <c r="I31" s="31"/>
      <c r="J31" s="48"/>
      <c r="Q31" s="31"/>
      <c r="R31" s="31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</row>
    <row r="32" spans="1:29" s="2" customFormat="1" ht="14.45" hidden="1" customHeight="1">
      <c r="A32" s="31"/>
      <c r="B32" s="36"/>
      <c r="C32" s="31"/>
      <c r="D32" s="31"/>
      <c r="E32" s="102" t="s">
        <v>44</v>
      </c>
      <c r="F32" s="111">
        <f>ROUND((SUM(BD116:BD356)),  2)</f>
        <v>0</v>
      </c>
      <c r="G32" s="31"/>
      <c r="H32" s="112">
        <v>0.15</v>
      </c>
      <c r="I32" s="31"/>
      <c r="J32" s="48"/>
      <c r="Q32" s="31"/>
      <c r="R32" s="31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</row>
    <row r="33" spans="1:29" s="2" customFormat="1" ht="14.45" hidden="1" customHeight="1">
      <c r="A33" s="31"/>
      <c r="B33" s="36"/>
      <c r="C33" s="31"/>
      <c r="D33" s="31"/>
      <c r="E33" s="102" t="s">
        <v>45</v>
      </c>
      <c r="F33" s="111">
        <f>ROUND((SUM(BE116:BE356)),  2)</f>
        <v>0</v>
      </c>
      <c r="G33" s="31"/>
      <c r="H33" s="112">
        <v>0.21</v>
      </c>
      <c r="I33" s="31"/>
      <c r="J33" s="48"/>
      <c r="Q33" s="31"/>
      <c r="R33" s="31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</row>
    <row r="34" spans="1:29" s="2" customFormat="1" ht="14.45" hidden="1" customHeight="1">
      <c r="A34" s="31"/>
      <c r="B34" s="36"/>
      <c r="C34" s="31"/>
      <c r="D34" s="31"/>
      <c r="E34" s="102" t="s">
        <v>46</v>
      </c>
      <c r="F34" s="111">
        <f>ROUND((SUM(BF116:BF356)),  2)</f>
        <v>0</v>
      </c>
      <c r="G34" s="31"/>
      <c r="H34" s="112">
        <v>0.15</v>
      </c>
      <c r="I34" s="31"/>
      <c r="J34" s="48"/>
      <c r="Q34" s="31"/>
      <c r="R34" s="31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</row>
    <row r="35" spans="1:29" s="2" customFormat="1" ht="14.45" hidden="1" customHeight="1">
      <c r="A35" s="31"/>
      <c r="B35" s="36"/>
      <c r="C35" s="31"/>
      <c r="D35" s="31"/>
      <c r="E35" s="102" t="s">
        <v>47</v>
      </c>
      <c r="F35" s="111">
        <f>ROUND((SUM(BG116:BG356)),  2)</f>
        <v>0</v>
      </c>
      <c r="G35" s="31"/>
      <c r="H35" s="112">
        <v>0</v>
      </c>
      <c r="I35" s="31"/>
      <c r="J35" s="48"/>
      <c r="Q35" s="31"/>
      <c r="R35" s="31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</row>
    <row r="36" spans="1:29" s="2" customFormat="1" ht="6.95" hidden="1" customHeight="1">
      <c r="A36" s="31"/>
      <c r="B36" s="36"/>
      <c r="C36" s="31"/>
      <c r="D36" s="31"/>
      <c r="E36" s="31"/>
      <c r="F36" s="31"/>
      <c r="G36" s="31"/>
      <c r="H36" s="31"/>
      <c r="I36" s="31"/>
      <c r="J36" s="48"/>
      <c r="Q36" s="31"/>
      <c r="R36" s="3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</row>
    <row r="37" spans="1:29" s="2" customFormat="1" ht="25.35" hidden="1" customHeight="1">
      <c r="A37" s="31"/>
      <c r="B37" s="36"/>
      <c r="C37" s="113"/>
      <c r="D37" s="114" t="s">
        <v>48</v>
      </c>
      <c r="E37" s="115"/>
      <c r="F37" s="115"/>
      <c r="G37" s="116" t="s">
        <v>49</v>
      </c>
      <c r="H37" s="115"/>
      <c r="I37" s="117"/>
      <c r="J37" s="48"/>
      <c r="Q37" s="31"/>
      <c r="R37" s="31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</row>
    <row r="38" spans="1:29" s="2" customFormat="1" ht="14.45" hidden="1" customHeight="1">
      <c r="A38" s="31"/>
      <c r="B38" s="36"/>
      <c r="C38" s="31"/>
      <c r="D38" s="31"/>
      <c r="E38" s="31"/>
      <c r="F38" s="31"/>
      <c r="G38" s="31"/>
      <c r="H38" s="31"/>
      <c r="I38" s="31"/>
      <c r="J38" s="48"/>
      <c r="Q38" s="31"/>
      <c r="R38" s="31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</row>
    <row r="39" spans="1:29" s="1" customFormat="1" ht="14.45" hidden="1" customHeight="1">
      <c r="B39" s="17"/>
      <c r="J39" s="17"/>
    </row>
    <row r="40" spans="1:29" s="1" customFormat="1" ht="14.45" hidden="1" customHeight="1">
      <c r="B40" s="17"/>
      <c r="J40" s="17"/>
    </row>
    <row r="41" spans="1:29" s="1" customFormat="1" ht="14.45" hidden="1" customHeight="1">
      <c r="B41" s="17"/>
      <c r="J41" s="17"/>
    </row>
    <row r="42" spans="1:29" s="1" customFormat="1" ht="14.45" hidden="1" customHeight="1">
      <c r="B42" s="17"/>
      <c r="J42" s="17"/>
    </row>
    <row r="43" spans="1:29" s="1" customFormat="1" ht="14.45" hidden="1" customHeight="1">
      <c r="B43" s="17"/>
      <c r="J43" s="17"/>
    </row>
    <row r="44" spans="1:29" s="1" customFormat="1" ht="14.45" hidden="1" customHeight="1">
      <c r="B44" s="17"/>
      <c r="J44" s="17"/>
    </row>
    <row r="45" spans="1:29" s="1" customFormat="1" ht="14.45" hidden="1" customHeight="1">
      <c r="B45" s="17"/>
      <c r="J45" s="17"/>
    </row>
    <row r="46" spans="1:29" s="1" customFormat="1" ht="14.45" hidden="1" customHeight="1">
      <c r="B46" s="17"/>
      <c r="J46" s="17"/>
    </row>
    <row r="47" spans="1:29" s="1" customFormat="1" ht="14.45" hidden="1" customHeight="1">
      <c r="B47" s="17"/>
      <c r="J47" s="17"/>
    </row>
    <row r="48" spans="1:29" s="1" customFormat="1" ht="14.45" hidden="1" customHeight="1">
      <c r="B48" s="17"/>
      <c r="J48" s="17"/>
    </row>
    <row r="49" spans="1:29" s="1" customFormat="1" ht="14.45" hidden="1" customHeight="1">
      <c r="B49" s="17"/>
      <c r="J49" s="17"/>
    </row>
    <row r="50" spans="1:29" s="2" customFormat="1" ht="14.45" hidden="1" customHeight="1">
      <c r="B50" s="48"/>
      <c r="D50" s="118" t="s">
        <v>51</v>
      </c>
      <c r="E50" s="119"/>
      <c r="F50" s="119"/>
      <c r="G50" s="118" t="s">
        <v>52</v>
      </c>
      <c r="H50" s="119"/>
      <c r="I50" s="119"/>
      <c r="J50" s="48"/>
    </row>
    <row r="51" spans="1:29" hidden="1">
      <c r="B51" s="17"/>
      <c r="J51" s="17"/>
    </row>
    <row r="52" spans="1:29" hidden="1">
      <c r="B52" s="17"/>
      <c r="J52" s="17"/>
    </row>
    <row r="53" spans="1:29" hidden="1">
      <c r="B53" s="17"/>
      <c r="J53" s="17"/>
    </row>
    <row r="54" spans="1:29" hidden="1">
      <c r="B54" s="17"/>
      <c r="J54" s="17"/>
    </row>
    <row r="55" spans="1:29" hidden="1">
      <c r="B55" s="17"/>
      <c r="J55" s="17"/>
    </row>
    <row r="56" spans="1:29" hidden="1">
      <c r="B56" s="17"/>
      <c r="J56" s="17"/>
    </row>
    <row r="57" spans="1:29" hidden="1">
      <c r="B57" s="17"/>
      <c r="J57" s="17"/>
    </row>
    <row r="58" spans="1:29" hidden="1">
      <c r="B58" s="17"/>
      <c r="J58" s="17"/>
    </row>
    <row r="59" spans="1:29" hidden="1">
      <c r="B59" s="17"/>
      <c r="J59" s="17"/>
    </row>
    <row r="60" spans="1:29" hidden="1">
      <c r="B60" s="17"/>
      <c r="J60" s="17"/>
    </row>
    <row r="61" spans="1:29" s="2" customFormat="1" ht="12.75" hidden="1">
      <c r="A61" s="31"/>
      <c r="B61" s="36"/>
      <c r="C61" s="31"/>
      <c r="D61" s="120" t="s">
        <v>53</v>
      </c>
      <c r="E61" s="121"/>
      <c r="F61" s="122" t="s">
        <v>54</v>
      </c>
      <c r="G61" s="120" t="s">
        <v>53</v>
      </c>
      <c r="H61" s="121"/>
      <c r="I61" s="121"/>
      <c r="J61" s="48"/>
      <c r="Q61" s="31"/>
      <c r="R61" s="31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</row>
    <row r="62" spans="1:29" hidden="1">
      <c r="B62" s="17"/>
      <c r="J62" s="17"/>
    </row>
    <row r="63" spans="1:29" hidden="1">
      <c r="B63" s="17"/>
      <c r="J63" s="17"/>
    </row>
    <row r="64" spans="1:29" hidden="1">
      <c r="B64" s="17"/>
      <c r="J64" s="17"/>
    </row>
    <row r="65" spans="1:29" s="2" customFormat="1" ht="12.75" hidden="1">
      <c r="A65" s="31"/>
      <c r="B65" s="36"/>
      <c r="C65" s="31"/>
      <c r="D65" s="118" t="s">
        <v>55</v>
      </c>
      <c r="E65" s="123"/>
      <c r="F65" s="123"/>
      <c r="G65" s="118" t="s">
        <v>56</v>
      </c>
      <c r="H65" s="123"/>
      <c r="I65" s="123"/>
      <c r="J65" s="48"/>
      <c r="Q65" s="31"/>
      <c r="R65" s="31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</row>
    <row r="66" spans="1:29" hidden="1">
      <c r="B66" s="17"/>
      <c r="J66" s="17"/>
    </row>
    <row r="67" spans="1:29" hidden="1">
      <c r="B67" s="17"/>
      <c r="J67" s="17"/>
    </row>
    <row r="68" spans="1:29" hidden="1">
      <c r="B68" s="17"/>
      <c r="J68" s="17"/>
    </row>
    <row r="69" spans="1:29" hidden="1">
      <c r="B69" s="17"/>
      <c r="J69" s="17"/>
    </row>
    <row r="70" spans="1:29" hidden="1">
      <c r="B70" s="17"/>
      <c r="J70" s="17"/>
    </row>
    <row r="71" spans="1:29" hidden="1">
      <c r="B71" s="17"/>
      <c r="J71" s="17"/>
    </row>
    <row r="72" spans="1:29" hidden="1">
      <c r="B72" s="17"/>
      <c r="J72" s="17"/>
    </row>
    <row r="73" spans="1:29" hidden="1">
      <c r="B73" s="17"/>
      <c r="J73" s="17"/>
    </row>
    <row r="74" spans="1:29" hidden="1">
      <c r="B74" s="17"/>
      <c r="J74" s="17"/>
    </row>
    <row r="75" spans="1:29" hidden="1">
      <c r="B75" s="17"/>
      <c r="J75" s="17"/>
    </row>
    <row r="76" spans="1:29" s="2" customFormat="1" ht="12.75" hidden="1">
      <c r="A76" s="31"/>
      <c r="B76" s="36"/>
      <c r="C76" s="31"/>
      <c r="D76" s="120" t="s">
        <v>53</v>
      </c>
      <c r="E76" s="121"/>
      <c r="F76" s="122" t="s">
        <v>54</v>
      </c>
      <c r="G76" s="120" t="s">
        <v>53</v>
      </c>
      <c r="H76" s="121"/>
      <c r="I76" s="121"/>
      <c r="J76" s="48"/>
      <c r="Q76" s="31"/>
      <c r="R76" s="31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</row>
    <row r="77" spans="1:29" s="2" customFormat="1" ht="14.45" hidden="1" customHeight="1">
      <c r="A77" s="31"/>
      <c r="B77" s="124"/>
      <c r="C77" s="125"/>
      <c r="D77" s="125"/>
      <c r="E77" s="125"/>
      <c r="F77" s="125"/>
      <c r="G77" s="125"/>
      <c r="H77" s="125"/>
      <c r="I77" s="125"/>
      <c r="J77" s="48"/>
      <c r="Q77" s="31"/>
      <c r="R77" s="31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</row>
    <row r="78" spans="1:29" hidden="1"/>
    <row r="79" spans="1:29" hidden="1"/>
    <row r="80" spans="1:29" hidden="1"/>
    <row r="81" spans="1:45" s="2" customFormat="1" ht="6.95" hidden="1" customHeight="1">
      <c r="A81" s="31"/>
      <c r="B81" s="126"/>
      <c r="C81" s="127"/>
      <c r="D81" s="127"/>
      <c r="E81" s="127"/>
      <c r="F81" s="127"/>
      <c r="G81" s="127"/>
      <c r="H81" s="127"/>
      <c r="I81" s="127"/>
      <c r="J81" s="48"/>
      <c r="Q81" s="31"/>
      <c r="R81" s="31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</row>
    <row r="82" spans="1:45" s="2" customFormat="1" ht="24.95" hidden="1" customHeight="1">
      <c r="A82" s="31"/>
      <c r="B82" s="32"/>
      <c r="C82" s="20" t="s">
        <v>87</v>
      </c>
      <c r="D82" s="33"/>
      <c r="E82" s="33"/>
      <c r="F82" s="33"/>
      <c r="G82" s="33"/>
      <c r="H82" s="33"/>
      <c r="I82" s="33"/>
      <c r="J82" s="48"/>
      <c r="Q82" s="31"/>
      <c r="R82" s="31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</row>
    <row r="83" spans="1:45" s="2" customFormat="1" ht="6.95" hidden="1" customHeight="1">
      <c r="A83" s="31"/>
      <c r="B83" s="32"/>
      <c r="C83" s="33"/>
      <c r="D83" s="33"/>
      <c r="E83" s="33"/>
      <c r="F83" s="33"/>
      <c r="G83" s="33"/>
      <c r="H83" s="33"/>
      <c r="I83" s="33"/>
      <c r="J83" s="48"/>
      <c r="Q83" s="31"/>
      <c r="R83" s="31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</row>
    <row r="84" spans="1:45" s="2" customFormat="1" ht="12" hidden="1" customHeight="1">
      <c r="A84" s="31"/>
      <c r="B84" s="32"/>
      <c r="C84" s="26" t="s">
        <v>16</v>
      </c>
      <c r="D84" s="33"/>
      <c r="E84" s="33"/>
      <c r="F84" s="33"/>
      <c r="G84" s="33"/>
      <c r="H84" s="33"/>
      <c r="I84" s="33"/>
      <c r="J84" s="48"/>
      <c r="Q84" s="31"/>
      <c r="R84" s="31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</row>
    <row r="85" spans="1:45" s="2" customFormat="1" ht="30" hidden="1" customHeight="1">
      <c r="A85" s="31"/>
      <c r="B85" s="32"/>
      <c r="C85" s="33"/>
      <c r="D85" s="33"/>
      <c r="E85" s="227" t="str">
        <f>E7</f>
        <v>Opravy osobních a nákladních výtahů a plošin v obvodu OŘ Praha 2023-2024</v>
      </c>
      <c r="F85" s="242"/>
      <c r="G85" s="242"/>
      <c r="H85" s="33"/>
      <c r="I85" s="33"/>
      <c r="J85" s="48"/>
      <c r="Q85" s="31"/>
      <c r="R85" s="31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</row>
    <row r="86" spans="1:45" s="2" customFormat="1" ht="6.95" hidden="1" customHeight="1">
      <c r="A86" s="31"/>
      <c r="B86" s="32"/>
      <c r="C86" s="33"/>
      <c r="D86" s="33"/>
      <c r="E86" s="33"/>
      <c r="F86" s="33"/>
      <c r="G86" s="33"/>
      <c r="H86" s="33"/>
      <c r="I86" s="33"/>
      <c r="J86" s="48"/>
      <c r="Q86" s="31"/>
      <c r="R86" s="31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</row>
    <row r="87" spans="1:45" s="2" customFormat="1" ht="12" hidden="1" customHeight="1">
      <c r="A87" s="31"/>
      <c r="B87" s="32"/>
      <c r="C87" s="26" t="s">
        <v>20</v>
      </c>
      <c r="D87" s="33"/>
      <c r="E87" s="33"/>
      <c r="F87" s="24" t="str">
        <f>F10</f>
        <v>obvod OŘ Praha</v>
      </c>
      <c r="G87" s="33"/>
      <c r="H87" s="26" t="s">
        <v>22</v>
      </c>
      <c r="I87" s="33"/>
      <c r="J87" s="48"/>
      <c r="Q87" s="31"/>
      <c r="R87" s="31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</row>
    <row r="88" spans="1:45" s="2" customFormat="1" ht="6.95" hidden="1" customHeight="1">
      <c r="A88" s="31"/>
      <c r="B88" s="32"/>
      <c r="C88" s="33"/>
      <c r="D88" s="33"/>
      <c r="E88" s="33"/>
      <c r="F88" s="33"/>
      <c r="G88" s="33"/>
      <c r="H88" s="33"/>
      <c r="I88" s="33"/>
      <c r="J88" s="48"/>
      <c r="Q88" s="31"/>
      <c r="R88" s="31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</row>
    <row r="89" spans="1:45" s="2" customFormat="1" ht="15.2" hidden="1" customHeight="1">
      <c r="A89" s="31"/>
      <c r="B89" s="32"/>
      <c r="C89" s="26" t="s">
        <v>24</v>
      </c>
      <c r="D89" s="33"/>
      <c r="E89" s="33"/>
      <c r="F89" s="24" t="str">
        <f>E13</f>
        <v>Správa železnic, státní organizace</v>
      </c>
      <c r="G89" s="33"/>
      <c r="H89" s="26" t="s">
        <v>32</v>
      </c>
      <c r="I89" s="33"/>
      <c r="J89" s="48"/>
      <c r="Q89" s="31"/>
      <c r="R89" s="31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</row>
    <row r="90" spans="1:45" s="2" customFormat="1" ht="15.2" hidden="1" customHeight="1">
      <c r="A90" s="31"/>
      <c r="B90" s="32"/>
      <c r="C90" s="26" t="s">
        <v>30</v>
      </c>
      <c r="D90" s="33"/>
      <c r="E90" s="33"/>
      <c r="F90" s="24" t="str">
        <f>IF(E16="","",E16)</f>
        <v>Vyplň údaj</v>
      </c>
      <c r="G90" s="33"/>
      <c r="H90" s="26" t="s">
        <v>35</v>
      </c>
      <c r="I90" s="33"/>
      <c r="J90" s="48"/>
      <c r="Q90" s="31"/>
      <c r="R90" s="31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</row>
    <row r="91" spans="1:45" s="2" customFormat="1" ht="10.35" hidden="1" customHeight="1">
      <c r="A91" s="31"/>
      <c r="B91" s="32"/>
      <c r="C91" s="33"/>
      <c r="D91" s="33"/>
      <c r="E91" s="33"/>
      <c r="F91" s="33"/>
      <c r="G91" s="33"/>
      <c r="H91" s="33"/>
      <c r="I91" s="33"/>
      <c r="J91" s="48"/>
      <c r="Q91" s="31"/>
      <c r="R91" s="31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</row>
    <row r="92" spans="1:45" s="2" customFormat="1" ht="29.25" hidden="1" customHeight="1">
      <c r="A92" s="31"/>
      <c r="B92" s="32"/>
      <c r="C92" s="128" t="s">
        <v>88</v>
      </c>
      <c r="D92" s="129"/>
      <c r="E92" s="129"/>
      <c r="F92" s="129"/>
      <c r="G92" s="129"/>
      <c r="H92" s="129"/>
      <c r="I92" s="129"/>
      <c r="J92" s="48"/>
      <c r="Q92" s="31"/>
      <c r="R92" s="31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</row>
    <row r="93" spans="1:45" s="2" customFormat="1" ht="10.35" hidden="1" customHeight="1">
      <c r="A93" s="31"/>
      <c r="B93" s="32"/>
      <c r="C93" s="33"/>
      <c r="D93" s="33"/>
      <c r="E93" s="33"/>
      <c r="F93" s="33"/>
      <c r="G93" s="33"/>
      <c r="H93" s="33"/>
      <c r="I93" s="33"/>
      <c r="J93" s="48"/>
      <c r="Q93" s="31"/>
      <c r="R93" s="31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</row>
    <row r="94" spans="1:45" s="2" customFormat="1" ht="22.9" hidden="1" customHeight="1">
      <c r="A94" s="31"/>
      <c r="B94" s="32"/>
      <c r="C94" s="130" t="s">
        <v>89</v>
      </c>
      <c r="D94" s="33"/>
      <c r="E94" s="33"/>
      <c r="F94" s="33"/>
      <c r="G94" s="33"/>
      <c r="H94" s="33"/>
      <c r="I94" s="33"/>
      <c r="J94" s="48"/>
      <c r="Q94" s="31"/>
      <c r="R94" s="31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S94" s="14" t="s">
        <v>90</v>
      </c>
    </row>
    <row r="95" spans="1:45" s="9" customFormat="1" ht="24.95" hidden="1" customHeight="1">
      <c r="B95" s="131"/>
      <c r="C95" s="132"/>
      <c r="D95" s="133" t="s">
        <v>91</v>
      </c>
      <c r="E95" s="134"/>
      <c r="F95" s="134"/>
      <c r="G95" s="134"/>
      <c r="H95" s="134"/>
      <c r="I95" s="132"/>
      <c r="J95" s="135"/>
    </row>
    <row r="96" spans="1:45" s="9" customFormat="1" ht="24.95" hidden="1" customHeight="1">
      <c r="B96" s="131"/>
      <c r="C96" s="132"/>
      <c r="D96" s="133" t="s">
        <v>92</v>
      </c>
      <c r="E96" s="134"/>
      <c r="F96" s="134"/>
      <c r="G96" s="134"/>
      <c r="H96" s="134"/>
      <c r="I96" s="132"/>
      <c r="J96" s="135"/>
    </row>
    <row r="97" spans="1:29" s="9" customFormat="1" ht="24.95" hidden="1" customHeight="1">
      <c r="B97" s="131"/>
      <c r="C97" s="132"/>
      <c r="D97" s="133" t="s">
        <v>93</v>
      </c>
      <c r="E97" s="134"/>
      <c r="F97" s="134"/>
      <c r="G97" s="134"/>
      <c r="H97" s="134"/>
      <c r="I97" s="132"/>
      <c r="J97" s="135"/>
    </row>
    <row r="98" spans="1:29" s="9" customFormat="1" ht="24.95" hidden="1" customHeight="1">
      <c r="B98" s="131"/>
      <c r="C98" s="132"/>
      <c r="D98" s="133" t="s">
        <v>94</v>
      </c>
      <c r="E98" s="134"/>
      <c r="F98" s="134"/>
      <c r="G98" s="134"/>
      <c r="H98" s="134"/>
      <c r="I98" s="132"/>
      <c r="J98" s="135"/>
    </row>
    <row r="99" spans="1:29" s="2" customFormat="1" ht="21.75" hidden="1" customHeight="1">
      <c r="A99" s="31"/>
      <c r="B99" s="32"/>
      <c r="C99" s="33"/>
      <c r="D99" s="33"/>
      <c r="E99" s="33"/>
      <c r="F99" s="33"/>
      <c r="G99" s="33"/>
      <c r="H99" s="33"/>
      <c r="I99" s="33"/>
      <c r="J99" s="48"/>
      <c r="Q99" s="31"/>
      <c r="R99" s="31"/>
      <c r="S99" s="31"/>
      <c r="T99" s="31"/>
      <c r="U99" s="31"/>
      <c r="V99" s="31"/>
      <c r="W99" s="31"/>
      <c r="X99" s="31"/>
      <c r="Y99" s="31"/>
      <c r="Z99" s="31"/>
      <c r="AA99" s="31"/>
      <c r="AB99" s="31"/>
      <c r="AC99" s="31"/>
    </row>
    <row r="100" spans="1:29" s="2" customFormat="1" ht="6.95" hidden="1" customHeight="1">
      <c r="A100" s="31"/>
      <c r="B100" s="51"/>
      <c r="C100" s="52"/>
      <c r="D100" s="52"/>
      <c r="E100" s="52"/>
      <c r="F100" s="52"/>
      <c r="G100" s="52"/>
      <c r="H100" s="52"/>
      <c r="I100" s="52"/>
      <c r="J100" s="48"/>
      <c r="Q100" s="31"/>
      <c r="R100" s="31"/>
      <c r="S100" s="31"/>
      <c r="T100" s="31"/>
      <c r="U100" s="31"/>
      <c r="V100" s="31"/>
      <c r="W100" s="31"/>
      <c r="X100" s="31"/>
      <c r="Y100" s="31"/>
      <c r="Z100" s="31"/>
      <c r="AA100" s="31"/>
      <c r="AB100" s="31"/>
      <c r="AC100" s="31"/>
    </row>
    <row r="101" spans="1:29" hidden="1"/>
    <row r="102" spans="1:29" hidden="1"/>
    <row r="103" spans="1:29" hidden="1"/>
    <row r="104" spans="1:29" s="2" customFormat="1" ht="6.95" customHeight="1">
      <c r="A104" s="31"/>
      <c r="B104" s="53"/>
      <c r="C104" s="54"/>
      <c r="D104" s="54"/>
      <c r="E104" s="54"/>
      <c r="F104" s="54"/>
      <c r="G104" s="54"/>
      <c r="H104" s="54"/>
      <c r="I104" s="54"/>
      <c r="J104" s="48"/>
      <c r="Q104" s="31"/>
      <c r="R104" s="31"/>
      <c r="S104" s="31"/>
      <c r="T104" s="31"/>
      <c r="U104" s="31"/>
      <c r="V104" s="31"/>
      <c r="W104" s="31"/>
      <c r="X104" s="31"/>
      <c r="Y104" s="31"/>
      <c r="Z104" s="31"/>
      <c r="AA104" s="31"/>
      <c r="AB104" s="31"/>
      <c r="AC104" s="31"/>
    </row>
    <row r="105" spans="1:29" s="2" customFormat="1" ht="24.95" customHeight="1">
      <c r="A105" s="31"/>
      <c r="B105" s="32"/>
      <c r="C105" s="20" t="s">
        <v>1040</v>
      </c>
      <c r="D105" s="33"/>
      <c r="E105" s="33"/>
      <c r="F105" s="33"/>
      <c r="G105" s="33"/>
      <c r="H105" s="33"/>
      <c r="I105" s="33"/>
      <c r="J105" s="48"/>
      <c r="Q105" s="31"/>
      <c r="R105" s="31"/>
      <c r="S105" s="31"/>
      <c r="T105" s="31"/>
      <c r="U105" s="31"/>
      <c r="V105" s="31"/>
      <c r="W105" s="31"/>
      <c r="X105" s="31"/>
      <c r="Y105" s="31"/>
      <c r="Z105" s="31"/>
      <c r="AA105" s="31"/>
      <c r="AB105" s="31"/>
      <c r="AC105" s="31"/>
    </row>
    <row r="106" spans="1:29" s="2" customFormat="1" ht="6.95" customHeight="1">
      <c r="A106" s="31"/>
      <c r="B106" s="32"/>
      <c r="C106" s="33"/>
      <c r="D106" s="33"/>
      <c r="E106" s="33"/>
      <c r="F106" s="33"/>
      <c r="G106" s="33"/>
      <c r="H106" s="33"/>
      <c r="I106" s="33"/>
      <c r="J106" s="48"/>
      <c r="Q106" s="31"/>
      <c r="R106" s="31"/>
      <c r="S106" s="31"/>
      <c r="T106" s="31"/>
      <c r="U106" s="31"/>
      <c r="V106" s="31"/>
      <c r="W106" s="31"/>
      <c r="X106" s="31"/>
      <c r="Y106" s="31"/>
      <c r="Z106" s="31"/>
      <c r="AA106" s="31"/>
      <c r="AB106" s="31"/>
      <c r="AC106" s="31"/>
    </row>
    <row r="107" spans="1:29" s="2" customFormat="1" ht="12" customHeight="1">
      <c r="A107" s="31"/>
      <c r="B107" s="32"/>
      <c r="C107" s="26" t="s">
        <v>16</v>
      </c>
      <c r="D107" s="33"/>
      <c r="E107" s="33"/>
      <c r="F107" s="33"/>
      <c r="G107" s="33"/>
      <c r="H107" s="33"/>
      <c r="I107" s="33"/>
      <c r="J107" s="48"/>
      <c r="Q107" s="31"/>
      <c r="R107" s="31"/>
      <c r="S107" s="31"/>
      <c r="T107" s="31"/>
      <c r="U107" s="31"/>
      <c r="V107" s="31"/>
      <c r="W107" s="31"/>
      <c r="X107" s="31"/>
      <c r="Y107" s="31"/>
      <c r="Z107" s="31"/>
      <c r="AA107" s="31"/>
      <c r="AB107" s="31"/>
      <c r="AC107" s="31"/>
    </row>
    <row r="108" spans="1:29" s="2" customFormat="1" ht="30" customHeight="1">
      <c r="A108" s="31"/>
      <c r="B108" s="32"/>
      <c r="C108" s="33"/>
      <c r="D108" s="33"/>
      <c r="E108" s="227" t="s">
        <v>1041</v>
      </c>
      <c r="F108" s="242"/>
      <c r="G108" s="242"/>
      <c r="H108" s="33"/>
      <c r="I108" s="33"/>
      <c r="J108" s="48"/>
      <c r="Q108" s="31"/>
      <c r="R108" s="31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</row>
    <row r="109" spans="1:29" s="2" customFormat="1" ht="6.95" customHeight="1">
      <c r="A109" s="31"/>
      <c r="B109" s="32"/>
      <c r="C109" s="33"/>
      <c r="D109" s="33"/>
      <c r="E109" s="33"/>
      <c r="F109" s="33"/>
      <c r="G109" s="33"/>
      <c r="H109" s="33"/>
      <c r="I109" s="33"/>
      <c r="J109" s="48"/>
      <c r="Q109" s="31"/>
      <c r="R109" s="31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</row>
    <row r="110" spans="1:29" s="2" customFormat="1" ht="12" customHeight="1">
      <c r="A110" s="31"/>
      <c r="B110" s="32"/>
      <c r="C110" s="26" t="s">
        <v>20</v>
      </c>
      <c r="D110" s="33"/>
      <c r="E110" s="33"/>
      <c r="F110" s="24" t="str">
        <f>F10</f>
        <v>obvod OŘ Praha</v>
      </c>
      <c r="G110" s="26" t="s">
        <v>22</v>
      </c>
      <c r="H110" s="200">
        <v>45000</v>
      </c>
      <c r="I110" s="33"/>
      <c r="J110" s="48"/>
      <c r="Q110" s="31"/>
      <c r="R110" s="31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</row>
    <row r="111" spans="1:29" s="2" customFormat="1" ht="6.95" customHeight="1">
      <c r="A111" s="31"/>
      <c r="B111" s="32"/>
      <c r="C111" s="33"/>
      <c r="D111" s="33"/>
      <c r="E111" s="33"/>
      <c r="F111" s="33"/>
      <c r="G111" s="33"/>
      <c r="H111" s="33"/>
      <c r="I111" s="33"/>
      <c r="J111" s="48"/>
      <c r="Q111" s="31"/>
      <c r="R111" s="31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</row>
    <row r="112" spans="1:29" s="2" customFormat="1" ht="15.2" customHeight="1">
      <c r="A112" s="31"/>
      <c r="B112" s="32"/>
      <c r="C112" s="26" t="s">
        <v>24</v>
      </c>
      <c r="D112" s="33"/>
      <c r="E112" s="33"/>
      <c r="F112" s="24" t="str">
        <f>E13</f>
        <v>Správa železnic, státní organizace</v>
      </c>
      <c r="G112" s="26" t="s">
        <v>32</v>
      </c>
      <c r="H112" s="29" t="str">
        <f>E19</f>
        <v xml:space="preserve"> </v>
      </c>
      <c r="I112" s="33"/>
      <c r="J112" s="48"/>
      <c r="Q112" s="31"/>
      <c r="R112" s="31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</row>
    <row r="113" spans="1:63" s="2" customFormat="1" ht="15.2" customHeight="1">
      <c r="A113" s="31"/>
      <c r="B113" s="32"/>
      <c r="C113" s="26" t="s">
        <v>30</v>
      </c>
      <c r="D113" s="33"/>
      <c r="E113" s="33"/>
      <c r="F113" s="199" t="str">
        <f>IF(E16="","",E16)</f>
        <v>Vyplň údaj</v>
      </c>
      <c r="G113" s="26" t="s">
        <v>35</v>
      </c>
      <c r="H113" s="29"/>
      <c r="I113" s="33"/>
      <c r="J113" s="48"/>
      <c r="Q113" s="31"/>
      <c r="R113" s="31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</row>
    <row r="114" spans="1:63" s="2" customFormat="1" ht="10.35" customHeight="1">
      <c r="A114" s="31"/>
      <c r="B114" s="32"/>
      <c r="C114" s="33"/>
      <c r="D114" s="33"/>
      <c r="E114" s="33"/>
      <c r="F114" s="33"/>
      <c r="G114" s="33"/>
      <c r="H114" s="33"/>
      <c r="I114" s="33"/>
      <c r="J114" s="48"/>
      <c r="Q114" s="31"/>
      <c r="R114" s="31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</row>
    <row r="115" spans="1:63" s="10" customFormat="1" ht="29.25" customHeight="1">
      <c r="A115" s="136"/>
      <c r="B115" s="137"/>
      <c r="C115" s="138" t="s">
        <v>95</v>
      </c>
      <c r="D115" s="139" t="s">
        <v>63</v>
      </c>
      <c r="E115" s="139" t="s">
        <v>59</v>
      </c>
      <c r="F115" s="139" t="s">
        <v>60</v>
      </c>
      <c r="G115" s="139" t="s">
        <v>96</v>
      </c>
      <c r="H115" s="139" t="s">
        <v>97</v>
      </c>
      <c r="I115" s="140" t="s">
        <v>98</v>
      </c>
      <c r="J115" s="141"/>
      <c r="K115" s="71" t="s">
        <v>1</v>
      </c>
      <c r="L115" s="72" t="s">
        <v>42</v>
      </c>
      <c r="M115" s="72" t="s">
        <v>99</v>
      </c>
      <c r="N115" s="72" t="s">
        <v>100</v>
      </c>
      <c r="O115" s="72" t="s">
        <v>101</v>
      </c>
      <c r="P115" s="72" t="s">
        <v>102</v>
      </c>
      <c r="Q115" s="72" t="s">
        <v>103</v>
      </c>
      <c r="R115" s="73" t="s">
        <v>104</v>
      </c>
      <c r="S115" s="136"/>
      <c r="T115" s="136"/>
      <c r="U115" s="136"/>
      <c r="V115" s="136"/>
      <c r="W115" s="136"/>
      <c r="X115" s="136"/>
      <c r="Y115" s="136"/>
      <c r="Z115" s="136"/>
      <c r="AA115" s="136"/>
      <c r="AB115" s="136"/>
      <c r="AC115" s="136"/>
    </row>
    <row r="116" spans="1:63" s="2" customFormat="1" ht="22.9" customHeight="1">
      <c r="A116" s="31"/>
      <c r="B116" s="32"/>
      <c r="C116" s="78" t="s">
        <v>105</v>
      </c>
      <c r="D116" s="33"/>
      <c r="E116" s="33"/>
      <c r="F116" s="33"/>
      <c r="G116" s="33"/>
      <c r="H116" s="33"/>
      <c r="I116" s="33"/>
      <c r="J116" s="36"/>
      <c r="K116" s="74"/>
      <c r="L116" s="142"/>
      <c r="M116" s="75"/>
      <c r="N116" s="143" t="e">
        <f>N117+N316+N337+N353</f>
        <v>#REF!</v>
      </c>
      <c r="O116" s="75"/>
      <c r="P116" s="143" t="e">
        <f>P117+P316+P337+P353</f>
        <v>#REF!</v>
      </c>
      <c r="Q116" s="75"/>
      <c r="R116" s="144" t="e">
        <f>R117+R316+R337+R353</f>
        <v>#REF!</v>
      </c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R116" s="14" t="s">
        <v>77</v>
      </c>
      <c r="AS116" s="14" t="s">
        <v>90</v>
      </c>
      <c r="BI116" s="145" t="e">
        <f>BI117+BI316+BI337+BI353</f>
        <v>#REF!</v>
      </c>
    </row>
    <row r="117" spans="1:63" s="11" customFormat="1" ht="25.9" customHeight="1">
      <c r="B117" s="146"/>
      <c r="C117" s="147"/>
      <c r="D117" s="148" t="s">
        <v>77</v>
      </c>
      <c r="E117" s="149" t="s">
        <v>106</v>
      </c>
      <c r="F117" s="149" t="s">
        <v>107</v>
      </c>
      <c r="G117" s="147"/>
      <c r="H117" s="150"/>
      <c r="I117" s="147"/>
      <c r="J117" s="151"/>
      <c r="K117" s="152"/>
      <c r="L117" s="153"/>
      <c r="M117" s="153"/>
      <c r="N117" s="154" t="e">
        <f>SUM(N118:N315)</f>
        <v>#REF!</v>
      </c>
      <c r="O117" s="153"/>
      <c r="P117" s="154" t="e">
        <f>SUM(P118:P315)</f>
        <v>#REF!</v>
      </c>
      <c r="Q117" s="153"/>
      <c r="R117" s="155" t="e">
        <f>SUM(R118:R315)</f>
        <v>#REF!</v>
      </c>
      <c r="AP117" s="156" t="s">
        <v>83</v>
      </c>
      <c r="AR117" s="157" t="s">
        <v>77</v>
      </c>
      <c r="AS117" s="157" t="s">
        <v>78</v>
      </c>
      <c r="AW117" s="156" t="s">
        <v>108</v>
      </c>
      <c r="BI117" s="158" t="e">
        <f>SUM(BI118:BI315)</f>
        <v>#REF!</v>
      </c>
    </row>
    <row r="118" spans="1:63" s="2" customFormat="1" ht="16.5" customHeight="1">
      <c r="A118" s="31"/>
      <c r="B118" s="32"/>
      <c r="C118" s="159" t="s">
        <v>83</v>
      </c>
      <c r="D118" s="159" t="s">
        <v>109</v>
      </c>
      <c r="E118" s="160" t="s">
        <v>110</v>
      </c>
      <c r="F118" s="161" t="s">
        <v>111</v>
      </c>
      <c r="G118" s="162" t="s">
        <v>112</v>
      </c>
      <c r="H118" s="163"/>
      <c r="I118" s="164"/>
      <c r="J118" s="165"/>
      <c r="K118" s="166" t="s">
        <v>1</v>
      </c>
      <c r="L118" s="167" t="s">
        <v>43</v>
      </c>
      <c r="M118" s="67"/>
      <c r="N118" s="168" t="e">
        <f>M118*#REF!</f>
        <v>#REF!</v>
      </c>
      <c r="O118" s="168">
        <v>0</v>
      </c>
      <c r="P118" s="168" t="e">
        <f>O118*#REF!</f>
        <v>#REF!</v>
      </c>
      <c r="Q118" s="168">
        <v>0</v>
      </c>
      <c r="R118" s="169" t="e">
        <f>Q118*#REF!</f>
        <v>#REF!</v>
      </c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P118" s="170" t="s">
        <v>113</v>
      </c>
      <c r="AR118" s="170" t="s">
        <v>109</v>
      </c>
      <c r="AS118" s="170" t="s">
        <v>83</v>
      </c>
      <c r="AW118" s="14" t="s">
        <v>108</v>
      </c>
      <c r="BC118" s="171" t="e">
        <f>IF(L118="základní",#REF!,0)</f>
        <v>#REF!</v>
      </c>
      <c r="BD118" s="171">
        <f>IF(L118="snížená",#REF!,0)</f>
        <v>0</v>
      </c>
      <c r="BE118" s="171">
        <f>IF(L118="zákl. přenesená",#REF!,0)</f>
        <v>0</v>
      </c>
      <c r="BF118" s="171">
        <f>IF(L118="sníž. přenesená",#REF!,0)</f>
        <v>0</v>
      </c>
      <c r="BG118" s="171">
        <f>IF(L118="nulová",#REF!,0)</f>
        <v>0</v>
      </c>
      <c r="BH118" s="14" t="s">
        <v>83</v>
      </c>
      <c r="BI118" s="171" t="e">
        <f>ROUND(H118*#REF!,2)</f>
        <v>#REF!</v>
      </c>
      <c r="BJ118" s="14" t="s">
        <v>114</v>
      </c>
      <c r="BK118" s="170" t="s">
        <v>115</v>
      </c>
    </row>
    <row r="119" spans="1:63" s="2" customFormat="1" ht="16.5" customHeight="1">
      <c r="A119" s="31"/>
      <c r="B119" s="32"/>
      <c r="C119" s="159" t="s">
        <v>85</v>
      </c>
      <c r="D119" s="159" t="s">
        <v>109</v>
      </c>
      <c r="E119" s="160" t="s">
        <v>116</v>
      </c>
      <c r="F119" s="161" t="s">
        <v>117</v>
      </c>
      <c r="G119" s="162" t="s">
        <v>118</v>
      </c>
      <c r="H119" s="163"/>
      <c r="I119" s="164"/>
      <c r="J119" s="165"/>
      <c r="K119" s="166" t="s">
        <v>1</v>
      </c>
      <c r="L119" s="167" t="s">
        <v>43</v>
      </c>
      <c r="M119" s="67"/>
      <c r="N119" s="168" t="e">
        <f>M119*#REF!</f>
        <v>#REF!</v>
      </c>
      <c r="O119" s="168">
        <v>0</v>
      </c>
      <c r="P119" s="168" t="e">
        <f>O119*#REF!</f>
        <v>#REF!</v>
      </c>
      <c r="Q119" s="168">
        <v>0</v>
      </c>
      <c r="R119" s="169" t="e">
        <f>Q119*#REF!</f>
        <v>#REF!</v>
      </c>
      <c r="S119" s="31"/>
      <c r="T119" s="31"/>
      <c r="U119" s="31"/>
      <c r="V119" s="31"/>
      <c r="W119" s="31"/>
      <c r="X119" s="31"/>
      <c r="Y119" s="31"/>
      <c r="Z119" s="31"/>
      <c r="AA119" s="31"/>
      <c r="AB119" s="31"/>
      <c r="AC119" s="31"/>
      <c r="AP119" s="170" t="s">
        <v>113</v>
      </c>
      <c r="AR119" s="170" t="s">
        <v>109</v>
      </c>
      <c r="AS119" s="170" t="s">
        <v>83</v>
      </c>
      <c r="AW119" s="14" t="s">
        <v>108</v>
      </c>
      <c r="BC119" s="171" t="e">
        <f>IF(L119="základní",#REF!,0)</f>
        <v>#REF!</v>
      </c>
      <c r="BD119" s="171">
        <f>IF(L119="snížená",#REF!,0)</f>
        <v>0</v>
      </c>
      <c r="BE119" s="171">
        <f>IF(L119="zákl. přenesená",#REF!,0)</f>
        <v>0</v>
      </c>
      <c r="BF119" s="171">
        <f>IF(L119="sníž. přenesená",#REF!,0)</f>
        <v>0</v>
      </c>
      <c r="BG119" s="171">
        <f>IF(L119="nulová",#REF!,0)</f>
        <v>0</v>
      </c>
      <c r="BH119" s="14" t="s">
        <v>83</v>
      </c>
      <c r="BI119" s="171" t="e">
        <f>ROUND(H119*#REF!,2)</f>
        <v>#REF!</v>
      </c>
      <c r="BJ119" s="14" t="s">
        <v>114</v>
      </c>
      <c r="BK119" s="170" t="s">
        <v>119</v>
      </c>
    </row>
    <row r="120" spans="1:63" s="2" customFormat="1" ht="16.5" customHeight="1">
      <c r="A120" s="31"/>
      <c r="B120" s="32"/>
      <c r="C120" s="159" t="s">
        <v>120</v>
      </c>
      <c r="D120" s="159" t="s">
        <v>109</v>
      </c>
      <c r="E120" s="160" t="s">
        <v>121</v>
      </c>
      <c r="F120" s="161" t="s">
        <v>122</v>
      </c>
      <c r="G120" s="162" t="s">
        <v>118</v>
      </c>
      <c r="H120" s="163"/>
      <c r="I120" s="164"/>
      <c r="J120" s="165"/>
      <c r="K120" s="166" t="s">
        <v>1</v>
      </c>
      <c r="L120" s="167" t="s">
        <v>43</v>
      </c>
      <c r="M120" s="67"/>
      <c r="N120" s="168" t="e">
        <f>M120*#REF!</f>
        <v>#REF!</v>
      </c>
      <c r="O120" s="168">
        <v>0</v>
      </c>
      <c r="P120" s="168" t="e">
        <f>O120*#REF!</f>
        <v>#REF!</v>
      </c>
      <c r="Q120" s="168">
        <v>0</v>
      </c>
      <c r="R120" s="169" t="e">
        <f>Q120*#REF!</f>
        <v>#REF!</v>
      </c>
      <c r="S120" s="31"/>
      <c r="T120" s="31"/>
      <c r="U120" s="31"/>
      <c r="V120" s="31"/>
      <c r="W120" s="31"/>
      <c r="X120" s="31"/>
      <c r="Y120" s="31"/>
      <c r="Z120" s="31"/>
      <c r="AA120" s="31"/>
      <c r="AB120" s="31"/>
      <c r="AC120" s="31"/>
      <c r="AP120" s="170" t="s">
        <v>113</v>
      </c>
      <c r="AR120" s="170" t="s">
        <v>109</v>
      </c>
      <c r="AS120" s="170" t="s">
        <v>83</v>
      </c>
      <c r="AW120" s="14" t="s">
        <v>108</v>
      </c>
      <c r="BC120" s="171" t="e">
        <f>IF(L120="základní",#REF!,0)</f>
        <v>#REF!</v>
      </c>
      <c r="BD120" s="171">
        <f>IF(L120="snížená",#REF!,0)</f>
        <v>0</v>
      </c>
      <c r="BE120" s="171">
        <f>IF(L120="zákl. přenesená",#REF!,0)</f>
        <v>0</v>
      </c>
      <c r="BF120" s="171">
        <f>IF(L120="sníž. přenesená",#REF!,0)</f>
        <v>0</v>
      </c>
      <c r="BG120" s="171">
        <f>IF(L120="nulová",#REF!,0)</f>
        <v>0</v>
      </c>
      <c r="BH120" s="14" t="s">
        <v>83</v>
      </c>
      <c r="BI120" s="171" t="e">
        <f>ROUND(H120*#REF!,2)</f>
        <v>#REF!</v>
      </c>
      <c r="BJ120" s="14" t="s">
        <v>114</v>
      </c>
      <c r="BK120" s="170" t="s">
        <v>123</v>
      </c>
    </row>
    <row r="121" spans="1:63" s="2" customFormat="1" ht="16.5" customHeight="1">
      <c r="A121" s="31"/>
      <c r="B121" s="32"/>
      <c r="C121" s="159" t="s">
        <v>114</v>
      </c>
      <c r="D121" s="159" t="s">
        <v>109</v>
      </c>
      <c r="E121" s="160" t="s">
        <v>124</v>
      </c>
      <c r="F121" s="161" t="s">
        <v>125</v>
      </c>
      <c r="G121" s="162" t="s">
        <v>118</v>
      </c>
      <c r="H121" s="163"/>
      <c r="I121" s="164"/>
      <c r="J121" s="165"/>
      <c r="K121" s="166" t="s">
        <v>1</v>
      </c>
      <c r="L121" s="167" t="s">
        <v>43</v>
      </c>
      <c r="M121" s="67"/>
      <c r="N121" s="168" t="e">
        <f>M121*#REF!</f>
        <v>#REF!</v>
      </c>
      <c r="O121" s="168">
        <v>0</v>
      </c>
      <c r="P121" s="168" t="e">
        <f>O121*#REF!</f>
        <v>#REF!</v>
      </c>
      <c r="Q121" s="168">
        <v>0</v>
      </c>
      <c r="R121" s="169" t="e">
        <f>Q121*#REF!</f>
        <v>#REF!</v>
      </c>
      <c r="S121" s="31"/>
      <c r="T121" s="31"/>
      <c r="U121" s="31"/>
      <c r="V121" s="31"/>
      <c r="W121" s="31"/>
      <c r="X121" s="31"/>
      <c r="Y121" s="31"/>
      <c r="Z121" s="31"/>
      <c r="AA121" s="31"/>
      <c r="AB121" s="31"/>
      <c r="AC121" s="31"/>
      <c r="AP121" s="170" t="s">
        <v>113</v>
      </c>
      <c r="AR121" s="170" t="s">
        <v>109</v>
      </c>
      <c r="AS121" s="170" t="s">
        <v>83</v>
      </c>
      <c r="AW121" s="14" t="s">
        <v>108</v>
      </c>
      <c r="BC121" s="171" t="e">
        <f>IF(L121="základní",#REF!,0)</f>
        <v>#REF!</v>
      </c>
      <c r="BD121" s="171">
        <f>IF(L121="snížená",#REF!,0)</f>
        <v>0</v>
      </c>
      <c r="BE121" s="171">
        <f>IF(L121="zákl. přenesená",#REF!,0)</f>
        <v>0</v>
      </c>
      <c r="BF121" s="171">
        <f>IF(L121="sníž. přenesená",#REF!,0)</f>
        <v>0</v>
      </c>
      <c r="BG121" s="171">
        <f>IF(L121="nulová",#REF!,0)</f>
        <v>0</v>
      </c>
      <c r="BH121" s="14" t="s">
        <v>83</v>
      </c>
      <c r="BI121" s="171" t="e">
        <f>ROUND(H121*#REF!,2)</f>
        <v>#REF!</v>
      </c>
      <c r="BJ121" s="14" t="s">
        <v>114</v>
      </c>
      <c r="BK121" s="170" t="s">
        <v>126</v>
      </c>
    </row>
    <row r="122" spans="1:63" s="2" customFormat="1" ht="16.5" customHeight="1">
      <c r="A122" s="31"/>
      <c r="B122" s="32"/>
      <c r="C122" s="159" t="s">
        <v>127</v>
      </c>
      <c r="D122" s="159" t="s">
        <v>109</v>
      </c>
      <c r="E122" s="160" t="s">
        <v>128</v>
      </c>
      <c r="F122" s="161" t="s">
        <v>129</v>
      </c>
      <c r="G122" s="162" t="s">
        <v>118</v>
      </c>
      <c r="H122" s="163"/>
      <c r="I122" s="164"/>
      <c r="J122" s="165"/>
      <c r="K122" s="166" t="s">
        <v>1</v>
      </c>
      <c r="L122" s="167" t="s">
        <v>43</v>
      </c>
      <c r="M122" s="67"/>
      <c r="N122" s="168" t="e">
        <f>M122*#REF!</f>
        <v>#REF!</v>
      </c>
      <c r="O122" s="168">
        <v>0</v>
      </c>
      <c r="P122" s="168" t="e">
        <f>O122*#REF!</f>
        <v>#REF!</v>
      </c>
      <c r="Q122" s="168">
        <v>0</v>
      </c>
      <c r="R122" s="169" t="e">
        <f>Q122*#REF!</f>
        <v>#REF!</v>
      </c>
      <c r="S122" s="31"/>
      <c r="T122" s="31"/>
      <c r="U122" s="31"/>
      <c r="V122" s="31"/>
      <c r="W122" s="31"/>
      <c r="X122" s="31"/>
      <c r="Y122" s="31"/>
      <c r="Z122" s="31"/>
      <c r="AA122" s="31"/>
      <c r="AB122" s="31"/>
      <c r="AC122" s="31"/>
      <c r="AP122" s="170" t="s">
        <v>113</v>
      </c>
      <c r="AR122" s="170" t="s">
        <v>109</v>
      </c>
      <c r="AS122" s="170" t="s">
        <v>83</v>
      </c>
      <c r="AW122" s="14" t="s">
        <v>108</v>
      </c>
      <c r="BC122" s="171" t="e">
        <f>IF(L122="základní",#REF!,0)</f>
        <v>#REF!</v>
      </c>
      <c r="BD122" s="171">
        <f>IF(L122="snížená",#REF!,0)</f>
        <v>0</v>
      </c>
      <c r="BE122" s="171">
        <f>IF(L122="zákl. přenesená",#REF!,0)</f>
        <v>0</v>
      </c>
      <c r="BF122" s="171">
        <f>IF(L122="sníž. přenesená",#REF!,0)</f>
        <v>0</v>
      </c>
      <c r="BG122" s="171">
        <f>IF(L122="nulová",#REF!,0)</f>
        <v>0</v>
      </c>
      <c r="BH122" s="14" t="s">
        <v>83</v>
      </c>
      <c r="BI122" s="171" t="e">
        <f>ROUND(H122*#REF!,2)</f>
        <v>#REF!</v>
      </c>
      <c r="BJ122" s="14" t="s">
        <v>114</v>
      </c>
      <c r="BK122" s="170" t="s">
        <v>130</v>
      </c>
    </row>
    <row r="123" spans="1:63" s="2" customFormat="1" ht="16.5" customHeight="1">
      <c r="A123" s="31"/>
      <c r="B123" s="32"/>
      <c r="C123" s="159" t="s">
        <v>131</v>
      </c>
      <c r="D123" s="159" t="s">
        <v>109</v>
      </c>
      <c r="E123" s="160" t="s">
        <v>132</v>
      </c>
      <c r="F123" s="161" t="s">
        <v>133</v>
      </c>
      <c r="G123" s="162" t="s">
        <v>118</v>
      </c>
      <c r="H123" s="163"/>
      <c r="I123" s="164"/>
      <c r="J123" s="165"/>
      <c r="K123" s="166" t="s">
        <v>1</v>
      </c>
      <c r="L123" s="167" t="s">
        <v>43</v>
      </c>
      <c r="M123" s="67"/>
      <c r="N123" s="168" t="e">
        <f>M123*#REF!</f>
        <v>#REF!</v>
      </c>
      <c r="O123" s="168">
        <v>0</v>
      </c>
      <c r="P123" s="168" t="e">
        <f>O123*#REF!</f>
        <v>#REF!</v>
      </c>
      <c r="Q123" s="168">
        <v>0</v>
      </c>
      <c r="R123" s="169" t="e">
        <f>Q123*#REF!</f>
        <v>#REF!</v>
      </c>
      <c r="S123" s="31"/>
      <c r="T123" s="31"/>
      <c r="U123" s="31"/>
      <c r="V123" s="31"/>
      <c r="W123" s="31"/>
      <c r="X123" s="31"/>
      <c r="Y123" s="31"/>
      <c r="Z123" s="31"/>
      <c r="AA123" s="31"/>
      <c r="AB123" s="31"/>
      <c r="AC123" s="31"/>
      <c r="AP123" s="170" t="s">
        <v>113</v>
      </c>
      <c r="AR123" s="170" t="s">
        <v>109</v>
      </c>
      <c r="AS123" s="170" t="s">
        <v>83</v>
      </c>
      <c r="AW123" s="14" t="s">
        <v>108</v>
      </c>
      <c r="BC123" s="171" t="e">
        <f>IF(L123="základní",#REF!,0)</f>
        <v>#REF!</v>
      </c>
      <c r="BD123" s="171">
        <f>IF(L123="snížená",#REF!,0)</f>
        <v>0</v>
      </c>
      <c r="BE123" s="171">
        <f>IF(L123="zákl. přenesená",#REF!,0)</f>
        <v>0</v>
      </c>
      <c r="BF123" s="171">
        <f>IF(L123="sníž. přenesená",#REF!,0)</f>
        <v>0</v>
      </c>
      <c r="BG123" s="171">
        <f>IF(L123="nulová",#REF!,0)</f>
        <v>0</v>
      </c>
      <c r="BH123" s="14" t="s">
        <v>83</v>
      </c>
      <c r="BI123" s="171" t="e">
        <f>ROUND(H123*#REF!,2)</f>
        <v>#REF!</v>
      </c>
      <c r="BJ123" s="14" t="s">
        <v>114</v>
      </c>
      <c r="BK123" s="170" t="s">
        <v>134</v>
      </c>
    </row>
    <row r="124" spans="1:63" s="2" customFormat="1" ht="16.5" customHeight="1">
      <c r="A124" s="31"/>
      <c r="B124" s="32"/>
      <c r="C124" s="159" t="s">
        <v>135</v>
      </c>
      <c r="D124" s="159" t="s">
        <v>109</v>
      </c>
      <c r="E124" s="160" t="s">
        <v>136</v>
      </c>
      <c r="F124" s="161" t="s">
        <v>137</v>
      </c>
      <c r="G124" s="162" t="s">
        <v>118</v>
      </c>
      <c r="H124" s="163"/>
      <c r="I124" s="164"/>
      <c r="J124" s="165"/>
      <c r="K124" s="166" t="s">
        <v>1</v>
      </c>
      <c r="L124" s="167" t="s">
        <v>43</v>
      </c>
      <c r="M124" s="67"/>
      <c r="N124" s="168" t="e">
        <f>M124*#REF!</f>
        <v>#REF!</v>
      </c>
      <c r="O124" s="168">
        <v>0</v>
      </c>
      <c r="P124" s="168" t="e">
        <f>O124*#REF!</f>
        <v>#REF!</v>
      </c>
      <c r="Q124" s="168">
        <v>0</v>
      </c>
      <c r="R124" s="169" t="e">
        <f>Q124*#REF!</f>
        <v>#REF!</v>
      </c>
      <c r="S124" s="31"/>
      <c r="T124" s="31"/>
      <c r="U124" s="31"/>
      <c r="V124" s="31"/>
      <c r="W124" s="31"/>
      <c r="X124" s="31"/>
      <c r="Y124" s="31"/>
      <c r="Z124" s="31"/>
      <c r="AA124" s="31"/>
      <c r="AB124" s="31"/>
      <c r="AC124" s="31"/>
      <c r="AP124" s="170" t="s">
        <v>113</v>
      </c>
      <c r="AR124" s="170" t="s">
        <v>109</v>
      </c>
      <c r="AS124" s="170" t="s">
        <v>83</v>
      </c>
      <c r="AW124" s="14" t="s">
        <v>108</v>
      </c>
      <c r="BC124" s="171" t="e">
        <f>IF(L124="základní",#REF!,0)</f>
        <v>#REF!</v>
      </c>
      <c r="BD124" s="171">
        <f>IF(L124="snížená",#REF!,0)</f>
        <v>0</v>
      </c>
      <c r="BE124" s="171">
        <f>IF(L124="zákl. přenesená",#REF!,0)</f>
        <v>0</v>
      </c>
      <c r="BF124" s="171">
        <f>IF(L124="sníž. přenesená",#REF!,0)</f>
        <v>0</v>
      </c>
      <c r="BG124" s="171">
        <f>IF(L124="nulová",#REF!,0)</f>
        <v>0</v>
      </c>
      <c r="BH124" s="14" t="s">
        <v>83</v>
      </c>
      <c r="BI124" s="171" t="e">
        <f>ROUND(H124*#REF!,2)</f>
        <v>#REF!</v>
      </c>
      <c r="BJ124" s="14" t="s">
        <v>114</v>
      </c>
      <c r="BK124" s="170" t="s">
        <v>138</v>
      </c>
    </row>
    <row r="125" spans="1:63" s="2" customFormat="1" ht="16.5" customHeight="1">
      <c r="A125" s="31"/>
      <c r="B125" s="32"/>
      <c r="C125" s="159" t="s">
        <v>113</v>
      </c>
      <c r="D125" s="159" t="s">
        <v>109</v>
      </c>
      <c r="E125" s="160" t="s">
        <v>139</v>
      </c>
      <c r="F125" s="161" t="s">
        <v>140</v>
      </c>
      <c r="G125" s="162" t="s">
        <v>118</v>
      </c>
      <c r="H125" s="163"/>
      <c r="I125" s="164"/>
      <c r="J125" s="165"/>
      <c r="K125" s="166" t="s">
        <v>1</v>
      </c>
      <c r="L125" s="167" t="s">
        <v>43</v>
      </c>
      <c r="M125" s="67"/>
      <c r="N125" s="168" t="e">
        <f>M125*#REF!</f>
        <v>#REF!</v>
      </c>
      <c r="O125" s="168">
        <v>0</v>
      </c>
      <c r="P125" s="168" t="e">
        <f>O125*#REF!</f>
        <v>#REF!</v>
      </c>
      <c r="Q125" s="168">
        <v>0</v>
      </c>
      <c r="R125" s="169" t="e">
        <f>Q125*#REF!</f>
        <v>#REF!</v>
      </c>
      <c r="S125" s="31"/>
      <c r="T125" s="31"/>
      <c r="U125" s="31"/>
      <c r="V125" s="31"/>
      <c r="W125" s="31"/>
      <c r="X125" s="31"/>
      <c r="Y125" s="31"/>
      <c r="Z125" s="31"/>
      <c r="AA125" s="31"/>
      <c r="AB125" s="31"/>
      <c r="AC125" s="31"/>
      <c r="AP125" s="170" t="s">
        <v>113</v>
      </c>
      <c r="AR125" s="170" t="s">
        <v>109</v>
      </c>
      <c r="AS125" s="170" t="s">
        <v>83</v>
      </c>
      <c r="AW125" s="14" t="s">
        <v>108</v>
      </c>
      <c r="BC125" s="171" t="e">
        <f>IF(L125="základní",#REF!,0)</f>
        <v>#REF!</v>
      </c>
      <c r="BD125" s="171">
        <f>IF(L125="snížená",#REF!,0)</f>
        <v>0</v>
      </c>
      <c r="BE125" s="171">
        <f>IF(L125="zákl. přenesená",#REF!,0)</f>
        <v>0</v>
      </c>
      <c r="BF125" s="171">
        <f>IF(L125="sníž. přenesená",#REF!,0)</f>
        <v>0</v>
      </c>
      <c r="BG125" s="171">
        <f>IF(L125="nulová",#REF!,0)</f>
        <v>0</v>
      </c>
      <c r="BH125" s="14" t="s">
        <v>83</v>
      </c>
      <c r="BI125" s="171" t="e">
        <f>ROUND(H125*#REF!,2)</f>
        <v>#REF!</v>
      </c>
      <c r="BJ125" s="14" t="s">
        <v>114</v>
      </c>
      <c r="BK125" s="170" t="s">
        <v>141</v>
      </c>
    </row>
    <row r="126" spans="1:63" s="2" customFormat="1" ht="16.5" customHeight="1">
      <c r="A126" s="31"/>
      <c r="B126" s="32"/>
      <c r="C126" s="159" t="s">
        <v>142</v>
      </c>
      <c r="D126" s="159" t="s">
        <v>109</v>
      </c>
      <c r="E126" s="160" t="s">
        <v>143</v>
      </c>
      <c r="F126" s="161" t="s">
        <v>144</v>
      </c>
      <c r="G126" s="162" t="s">
        <v>145</v>
      </c>
      <c r="H126" s="163"/>
      <c r="I126" s="164"/>
      <c r="J126" s="165"/>
      <c r="K126" s="166" t="s">
        <v>1</v>
      </c>
      <c r="L126" s="167" t="s">
        <v>43</v>
      </c>
      <c r="M126" s="67"/>
      <c r="N126" s="168" t="e">
        <f>M126*#REF!</f>
        <v>#REF!</v>
      </c>
      <c r="O126" s="168">
        <v>0</v>
      </c>
      <c r="P126" s="168" t="e">
        <f>O126*#REF!</f>
        <v>#REF!</v>
      </c>
      <c r="Q126" s="168">
        <v>0</v>
      </c>
      <c r="R126" s="169" t="e">
        <f>Q126*#REF!</f>
        <v>#REF!</v>
      </c>
      <c r="S126" s="31"/>
      <c r="T126" s="31"/>
      <c r="U126" s="31"/>
      <c r="V126" s="31"/>
      <c r="W126" s="31"/>
      <c r="X126" s="31"/>
      <c r="Y126" s="31"/>
      <c r="Z126" s="31"/>
      <c r="AA126" s="31"/>
      <c r="AB126" s="31"/>
      <c r="AC126" s="31"/>
      <c r="AP126" s="170" t="s">
        <v>113</v>
      </c>
      <c r="AR126" s="170" t="s">
        <v>109</v>
      </c>
      <c r="AS126" s="170" t="s">
        <v>83</v>
      </c>
      <c r="AW126" s="14" t="s">
        <v>108</v>
      </c>
      <c r="BC126" s="171" t="e">
        <f>IF(L126="základní",#REF!,0)</f>
        <v>#REF!</v>
      </c>
      <c r="BD126" s="171">
        <f>IF(L126="snížená",#REF!,0)</f>
        <v>0</v>
      </c>
      <c r="BE126" s="171">
        <f>IF(L126="zákl. přenesená",#REF!,0)</f>
        <v>0</v>
      </c>
      <c r="BF126" s="171">
        <f>IF(L126="sníž. přenesená",#REF!,0)</f>
        <v>0</v>
      </c>
      <c r="BG126" s="171">
        <f>IF(L126="nulová",#REF!,0)</f>
        <v>0</v>
      </c>
      <c r="BH126" s="14" t="s">
        <v>83</v>
      </c>
      <c r="BI126" s="171" t="e">
        <f>ROUND(H126*#REF!,2)</f>
        <v>#REF!</v>
      </c>
      <c r="BJ126" s="14" t="s">
        <v>114</v>
      </c>
      <c r="BK126" s="170" t="s">
        <v>146</v>
      </c>
    </row>
    <row r="127" spans="1:63" s="2" customFormat="1" ht="16.5" customHeight="1">
      <c r="A127" s="31"/>
      <c r="B127" s="32"/>
      <c r="C127" s="159" t="s">
        <v>147</v>
      </c>
      <c r="D127" s="159" t="s">
        <v>109</v>
      </c>
      <c r="E127" s="160" t="s">
        <v>148</v>
      </c>
      <c r="F127" s="161" t="s">
        <v>149</v>
      </c>
      <c r="G127" s="162" t="s">
        <v>145</v>
      </c>
      <c r="H127" s="163"/>
      <c r="I127" s="164"/>
      <c r="J127" s="165"/>
      <c r="K127" s="166" t="s">
        <v>1</v>
      </c>
      <c r="L127" s="167" t="s">
        <v>43</v>
      </c>
      <c r="M127" s="67"/>
      <c r="N127" s="168" t="e">
        <f>M127*#REF!</f>
        <v>#REF!</v>
      </c>
      <c r="O127" s="168">
        <v>0</v>
      </c>
      <c r="P127" s="168" t="e">
        <f>O127*#REF!</f>
        <v>#REF!</v>
      </c>
      <c r="Q127" s="168">
        <v>0</v>
      </c>
      <c r="R127" s="169" t="e">
        <f>Q127*#REF!</f>
        <v>#REF!</v>
      </c>
      <c r="S127" s="31"/>
      <c r="T127" s="31"/>
      <c r="U127" s="31"/>
      <c r="V127" s="31"/>
      <c r="W127" s="31"/>
      <c r="X127" s="31"/>
      <c r="Y127" s="31"/>
      <c r="Z127" s="31"/>
      <c r="AA127" s="31"/>
      <c r="AB127" s="31"/>
      <c r="AC127" s="31"/>
      <c r="AP127" s="170" t="s">
        <v>113</v>
      </c>
      <c r="AR127" s="170" t="s">
        <v>109</v>
      </c>
      <c r="AS127" s="170" t="s">
        <v>83</v>
      </c>
      <c r="AW127" s="14" t="s">
        <v>108</v>
      </c>
      <c r="BC127" s="171" t="e">
        <f>IF(L127="základní",#REF!,0)</f>
        <v>#REF!</v>
      </c>
      <c r="BD127" s="171">
        <f>IF(L127="snížená",#REF!,0)</f>
        <v>0</v>
      </c>
      <c r="BE127" s="171">
        <f>IF(L127="zákl. přenesená",#REF!,0)</f>
        <v>0</v>
      </c>
      <c r="BF127" s="171">
        <f>IF(L127="sníž. přenesená",#REF!,0)</f>
        <v>0</v>
      </c>
      <c r="BG127" s="171">
        <f>IF(L127="nulová",#REF!,0)</f>
        <v>0</v>
      </c>
      <c r="BH127" s="14" t="s">
        <v>83</v>
      </c>
      <c r="BI127" s="171" t="e">
        <f>ROUND(H127*#REF!,2)</f>
        <v>#REF!</v>
      </c>
      <c r="BJ127" s="14" t="s">
        <v>114</v>
      </c>
      <c r="BK127" s="170" t="s">
        <v>150</v>
      </c>
    </row>
    <row r="128" spans="1:63" s="2" customFormat="1" ht="16.5" customHeight="1">
      <c r="A128" s="31"/>
      <c r="B128" s="32"/>
      <c r="C128" s="159" t="s">
        <v>151</v>
      </c>
      <c r="D128" s="159" t="s">
        <v>109</v>
      </c>
      <c r="E128" s="160" t="s">
        <v>152</v>
      </c>
      <c r="F128" s="161" t="s">
        <v>153</v>
      </c>
      <c r="G128" s="162" t="s">
        <v>145</v>
      </c>
      <c r="H128" s="163"/>
      <c r="I128" s="164"/>
      <c r="J128" s="165"/>
      <c r="K128" s="166" t="s">
        <v>1</v>
      </c>
      <c r="L128" s="167" t="s">
        <v>43</v>
      </c>
      <c r="M128" s="67"/>
      <c r="N128" s="168" t="e">
        <f>M128*#REF!</f>
        <v>#REF!</v>
      </c>
      <c r="O128" s="168">
        <v>0</v>
      </c>
      <c r="P128" s="168" t="e">
        <f>O128*#REF!</f>
        <v>#REF!</v>
      </c>
      <c r="Q128" s="168">
        <v>0</v>
      </c>
      <c r="R128" s="169" t="e">
        <f>Q128*#REF!</f>
        <v>#REF!</v>
      </c>
      <c r="S128" s="31"/>
      <c r="T128" s="31"/>
      <c r="U128" s="31"/>
      <c r="V128" s="31"/>
      <c r="W128" s="31"/>
      <c r="X128" s="31"/>
      <c r="Y128" s="31"/>
      <c r="Z128" s="31"/>
      <c r="AA128" s="31"/>
      <c r="AB128" s="31"/>
      <c r="AC128" s="31"/>
      <c r="AP128" s="170" t="s">
        <v>113</v>
      </c>
      <c r="AR128" s="170" t="s">
        <v>109</v>
      </c>
      <c r="AS128" s="170" t="s">
        <v>83</v>
      </c>
      <c r="AW128" s="14" t="s">
        <v>108</v>
      </c>
      <c r="BC128" s="171" t="e">
        <f>IF(L128="základní",#REF!,0)</f>
        <v>#REF!</v>
      </c>
      <c r="BD128" s="171">
        <f>IF(L128="snížená",#REF!,0)</f>
        <v>0</v>
      </c>
      <c r="BE128" s="171">
        <f>IF(L128="zákl. přenesená",#REF!,0)</f>
        <v>0</v>
      </c>
      <c r="BF128" s="171">
        <f>IF(L128="sníž. přenesená",#REF!,0)</f>
        <v>0</v>
      </c>
      <c r="BG128" s="171">
        <f>IF(L128="nulová",#REF!,0)</f>
        <v>0</v>
      </c>
      <c r="BH128" s="14" t="s">
        <v>83</v>
      </c>
      <c r="BI128" s="171" t="e">
        <f>ROUND(H128*#REF!,2)</f>
        <v>#REF!</v>
      </c>
      <c r="BJ128" s="14" t="s">
        <v>114</v>
      </c>
      <c r="BK128" s="170" t="s">
        <v>154</v>
      </c>
    </row>
    <row r="129" spans="1:63" s="2" customFormat="1" ht="16.5" customHeight="1">
      <c r="A129" s="31"/>
      <c r="B129" s="32"/>
      <c r="C129" s="159" t="s">
        <v>155</v>
      </c>
      <c r="D129" s="159" t="s">
        <v>109</v>
      </c>
      <c r="E129" s="160" t="s">
        <v>156</v>
      </c>
      <c r="F129" s="161" t="s">
        <v>157</v>
      </c>
      <c r="G129" s="162" t="s">
        <v>118</v>
      </c>
      <c r="H129" s="163"/>
      <c r="I129" s="164"/>
      <c r="J129" s="165"/>
      <c r="K129" s="166" t="s">
        <v>1</v>
      </c>
      <c r="L129" s="167" t="s">
        <v>43</v>
      </c>
      <c r="M129" s="67"/>
      <c r="N129" s="168" t="e">
        <f>M129*#REF!</f>
        <v>#REF!</v>
      </c>
      <c r="O129" s="168">
        <v>0</v>
      </c>
      <c r="P129" s="168" t="e">
        <f>O129*#REF!</f>
        <v>#REF!</v>
      </c>
      <c r="Q129" s="168">
        <v>0</v>
      </c>
      <c r="R129" s="169" t="e">
        <f>Q129*#REF!</f>
        <v>#REF!</v>
      </c>
      <c r="S129" s="31"/>
      <c r="T129" s="31"/>
      <c r="U129" s="31"/>
      <c r="V129" s="31"/>
      <c r="W129" s="31"/>
      <c r="X129" s="31"/>
      <c r="Y129" s="31"/>
      <c r="Z129" s="31"/>
      <c r="AA129" s="31"/>
      <c r="AB129" s="31"/>
      <c r="AC129" s="31"/>
      <c r="AP129" s="170" t="s">
        <v>113</v>
      </c>
      <c r="AR129" s="170" t="s">
        <v>109</v>
      </c>
      <c r="AS129" s="170" t="s">
        <v>83</v>
      </c>
      <c r="AW129" s="14" t="s">
        <v>108</v>
      </c>
      <c r="BC129" s="171" t="e">
        <f>IF(L129="základní",#REF!,0)</f>
        <v>#REF!</v>
      </c>
      <c r="BD129" s="171">
        <f>IF(L129="snížená",#REF!,0)</f>
        <v>0</v>
      </c>
      <c r="BE129" s="171">
        <f>IF(L129="zákl. přenesená",#REF!,0)</f>
        <v>0</v>
      </c>
      <c r="BF129" s="171">
        <f>IF(L129="sníž. přenesená",#REF!,0)</f>
        <v>0</v>
      </c>
      <c r="BG129" s="171">
        <f>IF(L129="nulová",#REF!,0)</f>
        <v>0</v>
      </c>
      <c r="BH129" s="14" t="s">
        <v>83</v>
      </c>
      <c r="BI129" s="171" t="e">
        <f>ROUND(H129*#REF!,2)</f>
        <v>#REF!</v>
      </c>
      <c r="BJ129" s="14" t="s">
        <v>114</v>
      </c>
      <c r="BK129" s="170" t="s">
        <v>158</v>
      </c>
    </row>
    <row r="130" spans="1:63" s="2" customFormat="1" ht="16.5" customHeight="1">
      <c r="A130" s="31"/>
      <c r="B130" s="32"/>
      <c r="C130" s="159" t="s">
        <v>159</v>
      </c>
      <c r="D130" s="159" t="s">
        <v>109</v>
      </c>
      <c r="E130" s="160" t="s">
        <v>160</v>
      </c>
      <c r="F130" s="161" t="s">
        <v>161</v>
      </c>
      <c r="G130" s="162" t="s">
        <v>118</v>
      </c>
      <c r="H130" s="163"/>
      <c r="I130" s="164"/>
      <c r="J130" s="165"/>
      <c r="K130" s="166" t="s">
        <v>1</v>
      </c>
      <c r="L130" s="167" t="s">
        <v>43</v>
      </c>
      <c r="M130" s="67"/>
      <c r="N130" s="168" t="e">
        <f>M130*#REF!</f>
        <v>#REF!</v>
      </c>
      <c r="O130" s="168">
        <v>0</v>
      </c>
      <c r="P130" s="168" t="e">
        <f>O130*#REF!</f>
        <v>#REF!</v>
      </c>
      <c r="Q130" s="168">
        <v>0</v>
      </c>
      <c r="R130" s="169" t="e">
        <f>Q130*#REF!</f>
        <v>#REF!</v>
      </c>
      <c r="S130" s="31"/>
      <c r="T130" s="31"/>
      <c r="U130" s="31"/>
      <c r="V130" s="31"/>
      <c r="W130" s="31"/>
      <c r="X130" s="31"/>
      <c r="Y130" s="31"/>
      <c r="Z130" s="31"/>
      <c r="AA130" s="31"/>
      <c r="AB130" s="31"/>
      <c r="AC130" s="31"/>
      <c r="AP130" s="170" t="s">
        <v>113</v>
      </c>
      <c r="AR130" s="170" t="s">
        <v>109</v>
      </c>
      <c r="AS130" s="170" t="s">
        <v>83</v>
      </c>
      <c r="AW130" s="14" t="s">
        <v>108</v>
      </c>
      <c r="BC130" s="171" t="e">
        <f>IF(L130="základní",#REF!,0)</f>
        <v>#REF!</v>
      </c>
      <c r="BD130" s="171">
        <f>IF(L130="snížená",#REF!,0)</f>
        <v>0</v>
      </c>
      <c r="BE130" s="171">
        <f>IF(L130="zákl. přenesená",#REF!,0)</f>
        <v>0</v>
      </c>
      <c r="BF130" s="171">
        <f>IF(L130="sníž. přenesená",#REF!,0)</f>
        <v>0</v>
      </c>
      <c r="BG130" s="171">
        <f>IF(L130="nulová",#REF!,0)</f>
        <v>0</v>
      </c>
      <c r="BH130" s="14" t="s">
        <v>83</v>
      </c>
      <c r="BI130" s="171" t="e">
        <f>ROUND(H130*#REF!,2)</f>
        <v>#REF!</v>
      </c>
      <c r="BJ130" s="14" t="s">
        <v>114</v>
      </c>
      <c r="BK130" s="170" t="s">
        <v>162</v>
      </c>
    </row>
    <row r="131" spans="1:63" s="2" customFormat="1" ht="16.5" customHeight="1">
      <c r="A131" s="31"/>
      <c r="B131" s="32"/>
      <c r="C131" s="159" t="s">
        <v>163</v>
      </c>
      <c r="D131" s="159" t="s">
        <v>109</v>
      </c>
      <c r="E131" s="160" t="s">
        <v>164</v>
      </c>
      <c r="F131" s="161" t="s">
        <v>165</v>
      </c>
      <c r="G131" s="162" t="s">
        <v>112</v>
      </c>
      <c r="H131" s="163"/>
      <c r="I131" s="164"/>
      <c r="J131" s="165"/>
      <c r="K131" s="166" t="s">
        <v>1</v>
      </c>
      <c r="L131" s="167" t="s">
        <v>43</v>
      </c>
      <c r="M131" s="67"/>
      <c r="N131" s="168" t="e">
        <f>M131*#REF!</f>
        <v>#REF!</v>
      </c>
      <c r="O131" s="168">
        <v>0</v>
      </c>
      <c r="P131" s="168" t="e">
        <f>O131*#REF!</f>
        <v>#REF!</v>
      </c>
      <c r="Q131" s="168">
        <v>0</v>
      </c>
      <c r="R131" s="169" t="e">
        <f>Q131*#REF!</f>
        <v>#REF!</v>
      </c>
      <c r="S131" s="31"/>
      <c r="T131" s="31"/>
      <c r="U131" s="31"/>
      <c r="V131" s="31"/>
      <c r="W131" s="31"/>
      <c r="X131" s="31"/>
      <c r="Y131" s="31"/>
      <c r="Z131" s="31"/>
      <c r="AA131" s="31"/>
      <c r="AB131" s="31"/>
      <c r="AC131" s="31"/>
      <c r="AP131" s="170" t="s">
        <v>113</v>
      </c>
      <c r="AR131" s="170" t="s">
        <v>109</v>
      </c>
      <c r="AS131" s="170" t="s">
        <v>83</v>
      </c>
      <c r="AW131" s="14" t="s">
        <v>108</v>
      </c>
      <c r="BC131" s="171" t="e">
        <f>IF(L131="základní",#REF!,0)</f>
        <v>#REF!</v>
      </c>
      <c r="BD131" s="171">
        <f>IF(L131="snížená",#REF!,0)</f>
        <v>0</v>
      </c>
      <c r="BE131" s="171">
        <f>IF(L131="zákl. přenesená",#REF!,0)</f>
        <v>0</v>
      </c>
      <c r="BF131" s="171">
        <f>IF(L131="sníž. přenesená",#REF!,0)</f>
        <v>0</v>
      </c>
      <c r="BG131" s="171">
        <f>IF(L131="nulová",#REF!,0)</f>
        <v>0</v>
      </c>
      <c r="BH131" s="14" t="s">
        <v>83</v>
      </c>
      <c r="BI131" s="171" t="e">
        <f>ROUND(H131*#REF!,2)</f>
        <v>#REF!</v>
      </c>
      <c r="BJ131" s="14" t="s">
        <v>114</v>
      </c>
      <c r="BK131" s="170" t="s">
        <v>166</v>
      </c>
    </row>
    <row r="132" spans="1:63" s="2" customFormat="1" ht="16.5" customHeight="1">
      <c r="A132" s="31"/>
      <c r="B132" s="32"/>
      <c r="C132" s="159" t="s">
        <v>8</v>
      </c>
      <c r="D132" s="159" t="s">
        <v>109</v>
      </c>
      <c r="E132" s="160" t="s">
        <v>167</v>
      </c>
      <c r="F132" s="161" t="s">
        <v>168</v>
      </c>
      <c r="G132" s="162" t="s">
        <v>118</v>
      </c>
      <c r="H132" s="163"/>
      <c r="I132" s="164"/>
      <c r="J132" s="165"/>
      <c r="K132" s="166" t="s">
        <v>1</v>
      </c>
      <c r="L132" s="167" t="s">
        <v>43</v>
      </c>
      <c r="M132" s="67"/>
      <c r="N132" s="168" t="e">
        <f>M132*#REF!</f>
        <v>#REF!</v>
      </c>
      <c r="O132" s="168">
        <v>0</v>
      </c>
      <c r="P132" s="168" t="e">
        <f>O132*#REF!</f>
        <v>#REF!</v>
      </c>
      <c r="Q132" s="168">
        <v>0</v>
      </c>
      <c r="R132" s="169" t="e">
        <f>Q132*#REF!</f>
        <v>#REF!</v>
      </c>
      <c r="S132" s="31"/>
      <c r="T132" s="31"/>
      <c r="U132" s="31"/>
      <c r="V132" s="31"/>
      <c r="W132" s="31"/>
      <c r="X132" s="31"/>
      <c r="Y132" s="31"/>
      <c r="Z132" s="31"/>
      <c r="AA132" s="31"/>
      <c r="AB132" s="31"/>
      <c r="AC132" s="31"/>
      <c r="AP132" s="170" t="s">
        <v>113</v>
      </c>
      <c r="AR132" s="170" t="s">
        <v>109</v>
      </c>
      <c r="AS132" s="170" t="s">
        <v>83</v>
      </c>
      <c r="AW132" s="14" t="s">
        <v>108</v>
      </c>
      <c r="BC132" s="171" t="e">
        <f>IF(L132="základní",#REF!,0)</f>
        <v>#REF!</v>
      </c>
      <c r="BD132" s="171">
        <f>IF(L132="snížená",#REF!,0)</f>
        <v>0</v>
      </c>
      <c r="BE132" s="171">
        <f>IF(L132="zákl. přenesená",#REF!,0)</f>
        <v>0</v>
      </c>
      <c r="BF132" s="171">
        <f>IF(L132="sníž. přenesená",#REF!,0)</f>
        <v>0</v>
      </c>
      <c r="BG132" s="171">
        <f>IF(L132="nulová",#REF!,0)</f>
        <v>0</v>
      </c>
      <c r="BH132" s="14" t="s">
        <v>83</v>
      </c>
      <c r="BI132" s="171" t="e">
        <f>ROUND(H132*#REF!,2)</f>
        <v>#REF!</v>
      </c>
      <c r="BJ132" s="14" t="s">
        <v>114</v>
      </c>
      <c r="BK132" s="170" t="s">
        <v>169</v>
      </c>
    </row>
    <row r="133" spans="1:63" s="2" customFormat="1" ht="16.5" customHeight="1">
      <c r="A133" s="31"/>
      <c r="B133" s="32"/>
      <c r="C133" s="159" t="s">
        <v>170</v>
      </c>
      <c r="D133" s="159" t="s">
        <v>109</v>
      </c>
      <c r="E133" s="160" t="s">
        <v>171</v>
      </c>
      <c r="F133" s="161" t="s">
        <v>172</v>
      </c>
      <c r="G133" s="162" t="s">
        <v>118</v>
      </c>
      <c r="H133" s="163"/>
      <c r="I133" s="164"/>
      <c r="J133" s="165"/>
      <c r="K133" s="166" t="s">
        <v>1</v>
      </c>
      <c r="L133" s="167" t="s">
        <v>43</v>
      </c>
      <c r="M133" s="67"/>
      <c r="N133" s="168" t="e">
        <f>M133*#REF!</f>
        <v>#REF!</v>
      </c>
      <c r="O133" s="168">
        <v>0</v>
      </c>
      <c r="P133" s="168" t="e">
        <f>O133*#REF!</f>
        <v>#REF!</v>
      </c>
      <c r="Q133" s="168">
        <v>0</v>
      </c>
      <c r="R133" s="169" t="e">
        <f>Q133*#REF!</f>
        <v>#REF!</v>
      </c>
      <c r="S133" s="31"/>
      <c r="T133" s="31"/>
      <c r="U133" s="31"/>
      <c r="V133" s="31"/>
      <c r="W133" s="31"/>
      <c r="X133" s="31"/>
      <c r="Y133" s="31"/>
      <c r="Z133" s="31"/>
      <c r="AA133" s="31"/>
      <c r="AB133" s="31"/>
      <c r="AC133" s="31"/>
      <c r="AP133" s="170" t="s">
        <v>113</v>
      </c>
      <c r="AR133" s="170" t="s">
        <v>109</v>
      </c>
      <c r="AS133" s="170" t="s">
        <v>83</v>
      </c>
      <c r="AW133" s="14" t="s">
        <v>108</v>
      </c>
      <c r="BC133" s="171" t="e">
        <f>IF(L133="základní",#REF!,0)</f>
        <v>#REF!</v>
      </c>
      <c r="BD133" s="171">
        <f>IF(L133="snížená",#REF!,0)</f>
        <v>0</v>
      </c>
      <c r="BE133" s="171">
        <f>IF(L133="zákl. přenesená",#REF!,0)</f>
        <v>0</v>
      </c>
      <c r="BF133" s="171">
        <f>IF(L133="sníž. přenesená",#REF!,0)</f>
        <v>0</v>
      </c>
      <c r="BG133" s="171">
        <f>IF(L133="nulová",#REF!,0)</f>
        <v>0</v>
      </c>
      <c r="BH133" s="14" t="s">
        <v>83</v>
      </c>
      <c r="BI133" s="171" t="e">
        <f>ROUND(H133*#REF!,2)</f>
        <v>#REF!</v>
      </c>
      <c r="BJ133" s="14" t="s">
        <v>114</v>
      </c>
      <c r="BK133" s="170" t="s">
        <v>173</v>
      </c>
    </row>
    <row r="134" spans="1:63" s="2" customFormat="1" ht="24.2" customHeight="1">
      <c r="A134" s="31"/>
      <c r="B134" s="32"/>
      <c r="C134" s="159" t="s">
        <v>174</v>
      </c>
      <c r="D134" s="159" t="s">
        <v>109</v>
      </c>
      <c r="E134" s="160" t="s">
        <v>175</v>
      </c>
      <c r="F134" s="161" t="s">
        <v>176</v>
      </c>
      <c r="G134" s="162" t="s">
        <v>118</v>
      </c>
      <c r="H134" s="163"/>
      <c r="I134" s="164"/>
      <c r="J134" s="165"/>
      <c r="K134" s="166" t="s">
        <v>1</v>
      </c>
      <c r="L134" s="167" t="s">
        <v>43</v>
      </c>
      <c r="M134" s="67"/>
      <c r="N134" s="168" t="e">
        <f>M134*#REF!</f>
        <v>#REF!</v>
      </c>
      <c r="O134" s="168">
        <v>0</v>
      </c>
      <c r="P134" s="168" t="e">
        <f>O134*#REF!</f>
        <v>#REF!</v>
      </c>
      <c r="Q134" s="168">
        <v>0</v>
      </c>
      <c r="R134" s="169" t="e">
        <f>Q134*#REF!</f>
        <v>#REF!</v>
      </c>
      <c r="S134" s="31"/>
      <c r="T134" s="31"/>
      <c r="U134" s="31"/>
      <c r="V134" s="31"/>
      <c r="W134" s="31"/>
      <c r="X134" s="31"/>
      <c r="Y134" s="31"/>
      <c r="Z134" s="31"/>
      <c r="AA134" s="31"/>
      <c r="AB134" s="31"/>
      <c r="AC134" s="31"/>
      <c r="AP134" s="170" t="s">
        <v>113</v>
      </c>
      <c r="AR134" s="170" t="s">
        <v>109</v>
      </c>
      <c r="AS134" s="170" t="s">
        <v>83</v>
      </c>
      <c r="AW134" s="14" t="s">
        <v>108</v>
      </c>
      <c r="BC134" s="171" t="e">
        <f>IF(L134="základní",#REF!,0)</f>
        <v>#REF!</v>
      </c>
      <c r="BD134" s="171">
        <f>IF(L134="snížená",#REF!,0)</f>
        <v>0</v>
      </c>
      <c r="BE134" s="171">
        <f>IF(L134="zákl. přenesená",#REF!,0)</f>
        <v>0</v>
      </c>
      <c r="BF134" s="171">
        <f>IF(L134="sníž. přenesená",#REF!,0)</f>
        <v>0</v>
      </c>
      <c r="BG134" s="171">
        <f>IF(L134="nulová",#REF!,0)</f>
        <v>0</v>
      </c>
      <c r="BH134" s="14" t="s">
        <v>83</v>
      </c>
      <c r="BI134" s="171" t="e">
        <f>ROUND(H134*#REF!,2)</f>
        <v>#REF!</v>
      </c>
      <c r="BJ134" s="14" t="s">
        <v>114</v>
      </c>
      <c r="BK134" s="170" t="s">
        <v>177</v>
      </c>
    </row>
    <row r="135" spans="1:63" s="2" customFormat="1" ht="16.5" customHeight="1">
      <c r="A135" s="31"/>
      <c r="B135" s="32"/>
      <c r="C135" s="159" t="s">
        <v>178</v>
      </c>
      <c r="D135" s="159" t="s">
        <v>109</v>
      </c>
      <c r="E135" s="160" t="s">
        <v>179</v>
      </c>
      <c r="F135" s="161" t="s">
        <v>180</v>
      </c>
      <c r="G135" s="162" t="s">
        <v>118</v>
      </c>
      <c r="H135" s="163"/>
      <c r="I135" s="164"/>
      <c r="J135" s="165"/>
      <c r="K135" s="166" t="s">
        <v>1</v>
      </c>
      <c r="L135" s="167" t="s">
        <v>43</v>
      </c>
      <c r="M135" s="67"/>
      <c r="N135" s="168" t="e">
        <f>M135*#REF!</f>
        <v>#REF!</v>
      </c>
      <c r="O135" s="168">
        <v>0</v>
      </c>
      <c r="P135" s="168" t="e">
        <f>O135*#REF!</f>
        <v>#REF!</v>
      </c>
      <c r="Q135" s="168">
        <v>0</v>
      </c>
      <c r="R135" s="169" t="e">
        <f>Q135*#REF!</f>
        <v>#REF!</v>
      </c>
      <c r="S135" s="31"/>
      <c r="T135" s="31"/>
      <c r="U135" s="31"/>
      <c r="V135" s="31"/>
      <c r="W135" s="31"/>
      <c r="X135" s="31"/>
      <c r="Y135" s="31"/>
      <c r="Z135" s="31"/>
      <c r="AA135" s="31"/>
      <c r="AB135" s="31"/>
      <c r="AC135" s="31"/>
      <c r="AP135" s="170" t="s">
        <v>113</v>
      </c>
      <c r="AR135" s="170" t="s">
        <v>109</v>
      </c>
      <c r="AS135" s="170" t="s">
        <v>83</v>
      </c>
      <c r="AW135" s="14" t="s">
        <v>108</v>
      </c>
      <c r="BC135" s="171" t="e">
        <f>IF(L135="základní",#REF!,0)</f>
        <v>#REF!</v>
      </c>
      <c r="BD135" s="171">
        <f>IF(L135="snížená",#REF!,0)</f>
        <v>0</v>
      </c>
      <c r="BE135" s="171">
        <f>IF(L135="zákl. přenesená",#REF!,0)</f>
        <v>0</v>
      </c>
      <c r="BF135" s="171">
        <f>IF(L135="sníž. přenesená",#REF!,0)</f>
        <v>0</v>
      </c>
      <c r="BG135" s="171">
        <f>IF(L135="nulová",#REF!,0)</f>
        <v>0</v>
      </c>
      <c r="BH135" s="14" t="s">
        <v>83</v>
      </c>
      <c r="BI135" s="171" t="e">
        <f>ROUND(H135*#REF!,2)</f>
        <v>#REF!</v>
      </c>
      <c r="BJ135" s="14" t="s">
        <v>114</v>
      </c>
      <c r="BK135" s="170" t="s">
        <v>181</v>
      </c>
    </row>
    <row r="136" spans="1:63" s="2" customFormat="1" ht="16.5" customHeight="1">
      <c r="A136" s="31"/>
      <c r="B136" s="32"/>
      <c r="C136" s="159" t="s">
        <v>182</v>
      </c>
      <c r="D136" s="159" t="s">
        <v>109</v>
      </c>
      <c r="E136" s="160" t="s">
        <v>183</v>
      </c>
      <c r="F136" s="161" t="s">
        <v>184</v>
      </c>
      <c r="G136" s="162" t="s">
        <v>118</v>
      </c>
      <c r="H136" s="163"/>
      <c r="I136" s="164"/>
      <c r="J136" s="165"/>
      <c r="K136" s="166" t="s">
        <v>1</v>
      </c>
      <c r="L136" s="167" t="s">
        <v>43</v>
      </c>
      <c r="M136" s="67"/>
      <c r="N136" s="168" t="e">
        <f>M136*#REF!</f>
        <v>#REF!</v>
      </c>
      <c r="O136" s="168">
        <v>0</v>
      </c>
      <c r="P136" s="168" t="e">
        <f>O136*#REF!</f>
        <v>#REF!</v>
      </c>
      <c r="Q136" s="168">
        <v>0</v>
      </c>
      <c r="R136" s="169" t="e">
        <f>Q136*#REF!</f>
        <v>#REF!</v>
      </c>
      <c r="S136" s="31"/>
      <c r="T136" s="31"/>
      <c r="U136" s="31"/>
      <c r="V136" s="31"/>
      <c r="W136" s="31"/>
      <c r="X136" s="31"/>
      <c r="Y136" s="31"/>
      <c r="Z136" s="31"/>
      <c r="AA136" s="31"/>
      <c r="AB136" s="31"/>
      <c r="AC136" s="31"/>
      <c r="AP136" s="170" t="s">
        <v>113</v>
      </c>
      <c r="AR136" s="170" t="s">
        <v>109</v>
      </c>
      <c r="AS136" s="170" t="s">
        <v>83</v>
      </c>
      <c r="AW136" s="14" t="s">
        <v>108</v>
      </c>
      <c r="BC136" s="171" t="e">
        <f>IF(L136="základní",#REF!,0)</f>
        <v>#REF!</v>
      </c>
      <c r="BD136" s="171">
        <f>IF(L136="snížená",#REF!,0)</f>
        <v>0</v>
      </c>
      <c r="BE136" s="171">
        <f>IF(L136="zákl. přenesená",#REF!,0)</f>
        <v>0</v>
      </c>
      <c r="BF136" s="171">
        <f>IF(L136="sníž. přenesená",#REF!,0)</f>
        <v>0</v>
      </c>
      <c r="BG136" s="171">
        <f>IF(L136="nulová",#REF!,0)</f>
        <v>0</v>
      </c>
      <c r="BH136" s="14" t="s">
        <v>83</v>
      </c>
      <c r="BI136" s="171" t="e">
        <f>ROUND(H136*#REF!,2)</f>
        <v>#REF!</v>
      </c>
      <c r="BJ136" s="14" t="s">
        <v>114</v>
      </c>
      <c r="BK136" s="170" t="s">
        <v>185</v>
      </c>
    </row>
    <row r="137" spans="1:63" s="2" customFormat="1" ht="16.5" customHeight="1">
      <c r="A137" s="31"/>
      <c r="B137" s="32"/>
      <c r="C137" s="159" t="s">
        <v>186</v>
      </c>
      <c r="D137" s="159" t="s">
        <v>109</v>
      </c>
      <c r="E137" s="160" t="s">
        <v>187</v>
      </c>
      <c r="F137" s="161" t="s">
        <v>188</v>
      </c>
      <c r="G137" s="162" t="s">
        <v>118</v>
      </c>
      <c r="H137" s="163"/>
      <c r="I137" s="164"/>
      <c r="J137" s="165"/>
      <c r="K137" s="166" t="s">
        <v>1</v>
      </c>
      <c r="L137" s="167" t="s">
        <v>43</v>
      </c>
      <c r="M137" s="67"/>
      <c r="N137" s="168" t="e">
        <f>M137*#REF!</f>
        <v>#REF!</v>
      </c>
      <c r="O137" s="168">
        <v>0</v>
      </c>
      <c r="P137" s="168" t="e">
        <f>O137*#REF!</f>
        <v>#REF!</v>
      </c>
      <c r="Q137" s="168">
        <v>0</v>
      </c>
      <c r="R137" s="169" t="e">
        <f>Q137*#REF!</f>
        <v>#REF!</v>
      </c>
      <c r="S137" s="31"/>
      <c r="T137" s="31"/>
      <c r="U137" s="31"/>
      <c r="V137" s="31"/>
      <c r="W137" s="31"/>
      <c r="X137" s="31"/>
      <c r="Y137" s="31"/>
      <c r="Z137" s="31"/>
      <c r="AA137" s="31"/>
      <c r="AB137" s="31"/>
      <c r="AC137" s="31"/>
      <c r="AP137" s="170" t="s">
        <v>113</v>
      </c>
      <c r="AR137" s="170" t="s">
        <v>109</v>
      </c>
      <c r="AS137" s="170" t="s">
        <v>83</v>
      </c>
      <c r="AW137" s="14" t="s">
        <v>108</v>
      </c>
      <c r="BC137" s="171" t="e">
        <f>IF(L137="základní",#REF!,0)</f>
        <v>#REF!</v>
      </c>
      <c r="BD137" s="171">
        <f>IF(L137="snížená",#REF!,0)</f>
        <v>0</v>
      </c>
      <c r="BE137" s="171">
        <f>IF(L137="zákl. přenesená",#REF!,0)</f>
        <v>0</v>
      </c>
      <c r="BF137" s="171">
        <f>IF(L137="sníž. přenesená",#REF!,0)</f>
        <v>0</v>
      </c>
      <c r="BG137" s="171">
        <f>IF(L137="nulová",#REF!,0)</f>
        <v>0</v>
      </c>
      <c r="BH137" s="14" t="s">
        <v>83</v>
      </c>
      <c r="BI137" s="171" t="e">
        <f>ROUND(H137*#REF!,2)</f>
        <v>#REF!</v>
      </c>
      <c r="BJ137" s="14" t="s">
        <v>114</v>
      </c>
      <c r="BK137" s="170" t="s">
        <v>189</v>
      </c>
    </row>
    <row r="138" spans="1:63" s="2" customFormat="1" ht="16.5" customHeight="1">
      <c r="A138" s="31"/>
      <c r="B138" s="32"/>
      <c r="C138" s="159" t="s">
        <v>7</v>
      </c>
      <c r="D138" s="159" t="s">
        <v>109</v>
      </c>
      <c r="E138" s="160" t="s">
        <v>190</v>
      </c>
      <c r="F138" s="161" t="s">
        <v>191</v>
      </c>
      <c r="G138" s="162" t="s">
        <v>118</v>
      </c>
      <c r="H138" s="163"/>
      <c r="I138" s="164"/>
      <c r="J138" s="165"/>
      <c r="K138" s="166" t="s">
        <v>1</v>
      </c>
      <c r="L138" s="167" t="s">
        <v>43</v>
      </c>
      <c r="M138" s="67"/>
      <c r="N138" s="168" t="e">
        <f>M138*#REF!</f>
        <v>#REF!</v>
      </c>
      <c r="O138" s="168">
        <v>0</v>
      </c>
      <c r="P138" s="168" t="e">
        <f>O138*#REF!</f>
        <v>#REF!</v>
      </c>
      <c r="Q138" s="168">
        <v>0</v>
      </c>
      <c r="R138" s="169" t="e">
        <f>Q138*#REF!</f>
        <v>#REF!</v>
      </c>
      <c r="S138" s="31"/>
      <c r="T138" s="31"/>
      <c r="U138" s="31"/>
      <c r="V138" s="31"/>
      <c r="W138" s="31"/>
      <c r="X138" s="31"/>
      <c r="Y138" s="31"/>
      <c r="Z138" s="31"/>
      <c r="AA138" s="31"/>
      <c r="AB138" s="31"/>
      <c r="AC138" s="31"/>
      <c r="AP138" s="170" t="s">
        <v>113</v>
      </c>
      <c r="AR138" s="170" t="s">
        <v>109</v>
      </c>
      <c r="AS138" s="170" t="s">
        <v>83</v>
      </c>
      <c r="AW138" s="14" t="s">
        <v>108</v>
      </c>
      <c r="BC138" s="171" t="e">
        <f>IF(L138="základní",#REF!,0)</f>
        <v>#REF!</v>
      </c>
      <c r="BD138" s="171">
        <f>IF(L138="snížená",#REF!,0)</f>
        <v>0</v>
      </c>
      <c r="BE138" s="171">
        <f>IF(L138="zákl. přenesená",#REF!,0)</f>
        <v>0</v>
      </c>
      <c r="BF138" s="171">
        <f>IF(L138="sníž. přenesená",#REF!,0)</f>
        <v>0</v>
      </c>
      <c r="BG138" s="171">
        <f>IF(L138="nulová",#REF!,0)</f>
        <v>0</v>
      </c>
      <c r="BH138" s="14" t="s">
        <v>83</v>
      </c>
      <c r="BI138" s="171" t="e">
        <f>ROUND(H138*#REF!,2)</f>
        <v>#REF!</v>
      </c>
      <c r="BJ138" s="14" t="s">
        <v>114</v>
      </c>
      <c r="BK138" s="170" t="s">
        <v>192</v>
      </c>
    </row>
    <row r="139" spans="1:63" s="2" customFormat="1" ht="16.5" customHeight="1">
      <c r="A139" s="31"/>
      <c r="B139" s="32"/>
      <c r="C139" s="159" t="s">
        <v>193</v>
      </c>
      <c r="D139" s="159" t="s">
        <v>109</v>
      </c>
      <c r="E139" s="160" t="s">
        <v>194</v>
      </c>
      <c r="F139" s="161" t="s">
        <v>195</v>
      </c>
      <c r="G139" s="162" t="s">
        <v>118</v>
      </c>
      <c r="H139" s="163"/>
      <c r="I139" s="164"/>
      <c r="J139" s="165"/>
      <c r="K139" s="166" t="s">
        <v>1</v>
      </c>
      <c r="L139" s="167" t="s">
        <v>43</v>
      </c>
      <c r="M139" s="67"/>
      <c r="N139" s="168" t="e">
        <f>M139*#REF!</f>
        <v>#REF!</v>
      </c>
      <c r="O139" s="168">
        <v>0</v>
      </c>
      <c r="P139" s="168" t="e">
        <f>O139*#REF!</f>
        <v>#REF!</v>
      </c>
      <c r="Q139" s="168">
        <v>0</v>
      </c>
      <c r="R139" s="169" t="e">
        <f>Q139*#REF!</f>
        <v>#REF!</v>
      </c>
      <c r="S139" s="31"/>
      <c r="T139" s="31"/>
      <c r="U139" s="31"/>
      <c r="V139" s="31"/>
      <c r="W139" s="31"/>
      <c r="X139" s="31"/>
      <c r="Y139" s="31"/>
      <c r="Z139" s="31"/>
      <c r="AA139" s="31"/>
      <c r="AB139" s="31"/>
      <c r="AC139" s="31"/>
      <c r="AP139" s="170" t="s">
        <v>113</v>
      </c>
      <c r="AR139" s="170" t="s">
        <v>109</v>
      </c>
      <c r="AS139" s="170" t="s">
        <v>83</v>
      </c>
      <c r="AW139" s="14" t="s">
        <v>108</v>
      </c>
      <c r="BC139" s="171" t="e">
        <f>IF(L139="základní",#REF!,0)</f>
        <v>#REF!</v>
      </c>
      <c r="BD139" s="171">
        <f>IF(L139="snížená",#REF!,0)</f>
        <v>0</v>
      </c>
      <c r="BE139" s="171">
        <f>IF(L139="zákl. přenesená",#REF!,0)</f>
        <v>0</v>
      </c>
      <c r="BF139" s="171">
        <f>IF(L139="sníž. přenesená",#REF!,0)</f>
        <v>0</v>
      </c>
      <c r="BG139" s="171">
        <f>IF(L139="nulová",#REF!,0)</f>
        <v>0</v>
      </c>
      <c r="BH139" s="14" t="s">
        <v>83</v>
      </c>
      <c r="BI139" s="171" t="e">
        <f>ROUND(H139*#REF!,2)</f>
        <v>#REF!</v>
      </c>
      <c r="BJ139" s="14" t="s">
        <v>114</v>
      </c>
      <c r="BK139" s="170" t="s">
        <v>196</v>
      </c>
    </row>
    <row r="140" spans="1:63" s="2" customFormat="1" ht="16.5" customHeight="1">
      <c r="A140" s="31"/>
      <c r="B140" s="32"/>
      <c r="C140" s="159" t="s">
        <v>197</v>
      </c>
      <c r="D140" s="159" t="s">
        <v>109</v>
      </c>
      <c r="E140" s="160" t="s">
        <v>198</v>
      </c>
      <c r="F140" s="161" t="s">
        <v>199</v>
      </c>
      <c r="G140" s="162" t="s">
        <v>118</v>
      </c>
      <c r="H140" s="163"/>
      <c r="I140" s="164"/>
      <c r="J140" s="165"/>
      <c r="K140" s="166" t="s">
        <v>1</v>
      </c>
      <c r="L140" s="167" t="s">
        <v>43</v>
      </c>
      <c r="M140" s="67"/>
      <c r="N140" s="168" t="e">
        <f>M140*#REF!</f>
        <v>#REF!</v>
      </c>
      <c r="O140" s="168">
        <v>0</v>
      </c>
      <c r="P140" s="168" t="e">
        <f>O140*#REF!</f>
        <v>#REF!</v>
      </c>
      <c r="Q140" s="168">
        <v>0</v>
      </c>
      <c r="R140" s="169" t="e">
        <f>Q140*#REF!</f>
        <v>#REF!</v>
      </c>
      <c r="S140" s="31"/>
      <c r="T140" s="31"/>
      <c r="U140" s="31"/>
      <c r="V140" s="31"/>
      <c r="W140" s="31"/>
      <c r="X140" s="31"/>
      <c r="Y140" s="31"/>
      <c r="Z140" s="31"/>
      <c r="AA140" s="31"/>
      <c r="AB140" s="31"/>
      <c r="AC140" s="31"/>
      <c r="AP140" s="170" t="s">
        <v>113</v>
      </c>
      <c r="AR140" s="170" t="s">
        <v>109</v>
      </c>
      <c r="AS140" s="170" t="s">
        <v>83</v>
      </c>
      <c r="AW140" s="14" t="s">
        <v>108</v>
      </c>
      <c r="BC140" s="171" t="e">
        <f>IF(L140="základní",#REF!,0)</f>
        <v>#REF!</v>
      </c>
      <c r="BD140" s="171">
        <f>IF(L140="snížená",#REF!,0)</f>
        <v>0</v>
      </c>
      <c r="BE140" s="171">
        <f>IF(L140="zákl. přenesená",#REF!,0)</f>
        <v>0</v>
      </c>
      <c r="BF140" s="171">
        <f>IF(L140="sníž. přenesená",#REF!,0)</f>
        <v>0</v>
      </c>
      <c r="BG140" s="171">
        <f>IF(L140="nulová",#REF!,0)</f>
        <v>0</v>
      </c>
      <c r="BH140" s="14" t="s">
        <v>83</v>
      </c>
      <c r="BI140" s="171" t="e">
        <f>ROUND(H140*#REF!,2)</f>
        <v>#REF!</v>
      </c>
      <c r="BJ140" s="14" t="s">
        <v>114</v>
      </c>
      <c r="BK140" s="170" t="s">
        <v>200</v>
      </c>
    </row>
    <row r="141" spans="1:63" s="2" customFormat="1" ht="21.75" customHeight="1">
      <c r="A141" s="31"/>
      <c r="B141" s="32"/>
      <c r="C141" s="159" t="s">
        <v>201</v>
      </c>
      <c r="D141" s="159" t="s">
        <v>109</v>
      </c>
      <c r="E141" s="160" t="s">
        <v>202</v>
      </c>
      <c r="F141" s="161" t="s">
        <v>203</v>
      </c>
      <c r="G141" s="162" t="s">
        <v>118</v>
      </c>
      <c r="H141" s="163"/>
      <c r="I141" s="164"/>
      <c r="J141" s="165"/>
      <c r="K141" s="166" t="s">
        <v>1</v>
      </c>
      <c r="L141" s="167" t="s">
        <v>43</v>
      </c>
      <c r="M141" s="67"/>
      <c r="N141" s="168" t="e">
        <f>M141*#REF!</f>
        <v>#REF!</v>
      </c>
      <c r="O141" s="168">
        <v>0</v>
      </c>
      <c r="P141" s="168" t="e">
        <f>O141*#REF!</f>
        <v>#REF!</v>
      </c>
      <c r="Q141" s="168">
        <v>0</v>
      </c>
      <c r="R141" s="169" t="e">
        <f>Q141*#REF!</f>
        <v>#REF!</v>
      </c>
      <c r="S141" s="31"/>
      <c r="T141" s="31"/>
      <c r="U141" s="31"/>
      <c r="V141" s="31"/>
      <c r="W141" s="31"/>
      <c r="X141" s="31"/>
      <c r="Y141" s="31"/>
      <c r="Z141" s="31"/>
      <c r="AA141" s="31"/>
      <c r="AB141" s="31"/>
      <c r="AC141" s="31"/>
      <c r="AP141" s="170" t="s">
        <v>113</v>
      </c>
      <c r="AR141" s="170" t="s">
        <v>109</v>
      </c>
      <c r="AS141" s="170" t="s">
        <v>83</v>
      </c>
      <c r="AW141" s="14" t="s">
        <v>108</v>
      </c>
      <c r="BC141" s="171" t="e">
        <f>IF(L141="základní",#REF!,0)</f>
        <v>#REF!</v>
      </c>
      <c r="BD141" s="171">
        <f>IF(L141="snížená",#REF!,0)</f>
        <v>0</v>
      </c>
      <c r="BE141" s="171">
        <f>IF(L141="zákl. přenesená",#REF!,0)</f>
        <v>0</v>
      </c>
      <c r="BF141" s="171">
        <f>IF(L141="sníž. přenesená",#REF!,0)</f>
        <v>0</v>
      </c>
      <c r="BG141" s="171">
        <f>IF(L141="nulová",#REF!,0)</f>
        <v>0</v>
      </c>
      <c r="BH141" s="14" t="s">
        <v>83</v>
      </c>
      <c r="BI141" s="171" t="e">
        <f>ROUND(H141*#REF!,2)</f>
        <v>#REF!</v>
      </c>
      <c r="BJ141" s="14" t="s">
        <v>114</v>
      </c>
      <c r="BK141" s="170" t="s">
        <v>204</v>
      </c>
    </row>
    <row r="142" spans="1:63" s="2" customFormat="1" ht="16.5" customHeight="1">
      <c r="A142" s="31"/>
      <c r="B142" s="32"/>
      <c r="C142" s="159" t="s">
        <v>205</v>
      </c>
      <c r="D142" s="159" t="s">
        <v>109</v>
      </c>
      <c r="E142" s="160" t="s">
        <v>206</v>
      </c>
      <c r="F142" s="161" t="s">
        <v>207</v>
      </c>
      <c r="G142" s="162" t="s">
        <v>118</v>
      </c>
      <c r="H142" s="163"/>
      <c r="I142" s="164"/>
      <c r="J142" s="165"/>
      <c r="K142" s="166" t="s">
        <v>1</v>
      </c>
      <c r="L142" s="167" t="s">
        <v>43</v>
      </c>
      <c r="M142" s="67"/>
      <c r="N142" s="168" t="e">
        <f>M142*#REF!</f>
        <v>#REF!</v>
      </c>
      <c r="O142" s="168">
        <v>0</v>
      </c>
      <c r="P142" s="168" t="e">
        <f>O142*#REF!</f>
        <v>#REF!</v>
      </c>
      <c r="Q142" s="168">
        <v>0</v>
      </c>
      <c r="R142" s="169" t="e">
        <f>Q142*#REF!</f>
        <v>#REF!</v>
      </c>
      <c r="S142" s="31"/>
      <c r="T142" s="31"/>
      <c r="U142" s="31"/>
      <c r="V142" s="31"/>
      <c r="W142" s="31"/>
      <c r="X142" s="31"/>
      <c r="Y142" s="31"/>
      <c r="Z142" s="31"/>
      <c r="AA142" s="31"/>
      <c r="AB142" s="31"/>
      <c r="AC142" s="31"/>
      <c r="AP142" s="170" t="s">
        <v>113</v>
      </c>
      <c r="AR142" s="170" t="s">
        <v>109</v>
      </c>
      <c r="AS142" s="170" t="s">
        <v>83</v>
      </c>
      <c r="AW142" s="14" t="s">
        <v>108</v>
      </c>
      <c r="BC142" s="171" t="e">
        <f>IF(L142="základní",#REF!,0)</f>
        <v>#REF!</v>
      </c>
      <c r="BD142" s="171">
        <f>IF(L142="snížená",#REF!,0)</f>
        <v>0</v>
      </c>
      <c r="BE142" s="171">
        <f>IF(L142="zákl. přenesená",#REF!,0)</f>
        <v>0</v>
      </c>
      <c r="BF142" s="171">
        <f>IF(L142="sníž. přenesená",#REF!,0)</f>
        <v>0</v>
      </c>
      <c r="BG142" s="171">
        <f>IF(L142="nulová",#REF!,0)</f>
        <v>0</v>
      </c>
      <c r="BH142" s="14" t="s">
        <v>83</v>
      </c>
      <c r="BI142" s="171" t="e">
        <f>ROUND(H142*#REF!,2)</f>
        <v>#REF!</v>
      </c>
      <c r="BJ142" s="14" t="s">
        <v>114</v>
      </c>
      <c r="BK142" s="170" t="s">
        <v>208</v>
      </c>
    </row>
    <row r="143" spans="1:63" s="2" customFormat="1" ht="21.75" customHeight="1">
      <c r="A143" s="31"/>
      <c r="B143" s="32"/>
      <c r="C143" s="159" t="s">
        <v>209</v>
      </c>
      <c r="D143" s="159" t="s">
        <v>109</v>
      </c>
      <c r="E143" s="160" t="s">
        <v>210</v>
      </c>
      <c r="F143" s="161" t="s">
        <v>211</v>
      </c>
      <c r="G143" s="162" t="s">
        <v>118</v>
      </c>
      <c r="H143" s="163"/>
      <c r="I143" s="164"/>
      <c r="J143" s="165"/>
      <c r="K143" s="166" t="s">
        <v>1</v>
      </c>
      <c r="L143" s="167" t="s">
        <v>43</v>
      </c>
      <c r="M143" s="67"/>
      <c r="N143" s="168" t="e">
        <f>M143*#REF!</f>
        <v>#REF!</v>
      </c>
      <c r="O143" s="168">
        <v>0</v>
      </c>
      <c r="P143" s="168" t="e">
        <f>O143*#REF!</f>
        <v>#REF!</v>
      </c>
      <c r="Q143" s="168">
        <v>0</v>
      </c>
      <c r="R143" s="169" t="e">
        <f>Q143*#REF!</f>
        <v>#REF!</v>
      </c>
      <c r="S143" s="31"/>
      <c r="T143" s="31"/>
      <c r="U143" s="31"/>
      <c r="V143" s="31"/>
      <c r="W143" s="31"/>
      <c r="X143" s="31"/>
      <c r="Y143" s="31"/>
      <c r="Z143" s="31"/>
      <c r="AA143" s="31"/>
      <c r="AB143" s="31"/>
      <c r="AC143" s="31"/>
      <c r="AP143" s="170" t="s">
        <v>113</v>
      </c>
      <c r="AR143" s="170" t="s">
        <v>109</v>
      </c>
      <c r="AS143" s="170" t="s">
        <v>83</v>
      </c>
      <c r="AW143" s="14" t="s">
        <v>108</v>
      </c>
      <c r="BC143" s="171" t="e">
        <f>IF(L143="základní",#REF!,0)</f>
        <v>#REF!</v>
      </c>
      <c r="BD143" s="171">
        <f>IF(L143="snížená",#REF!,0)</f>
        <v>0</v>
      </c>
      <c r="BE143" s="171">
        <f>IF(L143="zákl. přenesená",#REF!,0)</f>
        <v>0</v>
      </c>
      <c r="BF143" s="171">
        <f>IF(L143="sníž. přenesená",#REF!,0)</f>
        <v>0</v>
      </c>
      <c r="BG143" s="171">
        <f>IF(L143="nulová",#REF!,0)</f>
        <v>0</v>
      </c>
      <c r="BH143" s="14" t="s">
        <v>83</v>
      </c>
      <c r="BI143" s="171" t="e">
        <f>ROUND(H143*#REF!,2)</f>
        <v>#REF!</v>
      </c>
      <c r="BJ143" s="14" t="s">
        <v>114</v>
      </c>
      <c r="BK143" s="170" t="s">
        <v>212</v>
      </c>
    </row>
    <row r="144" spans="1:63" s="2" customFormat="1" ht="16.5" customHeight="1">
      <c r="A144" s="31"/>
      <c r="B144" s="32"/>
      <c r="C144" s="159" t="s">
        <v>213</v>
      </c>
      <c r="D144" s="159" t="s">
        <v>109</v>
      </c>
      <c r="E144" s="160" t="s">
        <v>214</v>
      </c>
      <c r="F144" s="161" t="s">
        <v>215</v>
      </c>
      <c r="G144" s="162" t="s">
        <v>118</v>
      </c>
      <c r="H144" s="163"/>
      <c r="I144" s="164"/>
      <c r="J144" s="165"/>
      <c r="K144" s="166" t="s">
        <v>1</v>
      </c>
      <c r="L144" s="167" t="s">
        <v>43</v>
      </c>
      <c r="M144" s="67"/>
      <c r="N144" s="168" t="e">
        <f>M144*#REF!</f>
        <v>#REF!</v>
      </c>
      <c r="O144" s="168">
        <v>0</v>
      </c>
      <c r="P144" s="168" t="e">
        <f>O144*#REF!</f>
        <v>#REF!</v>
      </c>
      <c r="Q144" s="168">
        <v>0</v>
      </c>
      <c r="R144" s="169" t="e">
        <f>Q144*#REF!</f>
        <v>#REF!</v>
      </c>
      <c r="S144" s="31"/>
      <c r="T144" s="31"/>
      <c r="U144" s="31"/>
      <c r="V144" s="31"/>
      <c r="W144" s="31"/>
      <c r="X144" s="31"/>
      <c r="Y144" s="31"/>
      <c r="Z144" s="31"/>
      <c r="AA144" s="31"/>
      <c r="AB144" s="31"/>
      <c r="AC144" s="31"/>
      <c r="AP144" s="170" t="s">
        <v>113</v>
      </c>
      <c r="AR144" s="170" t="s">
        <v>109</v>
      </c>
      <c r="AS144" s="170" t="s">
        <v>83</v>
      </c>
      <c r="AW144" s="14" t="s">
        <v>108</v>
      </c>
      <c r="BC144" s="171" t="e">
        <f>IF(L144="základní",#REF!,0)</f>
        <v>#REF!</v>
      </c>
      <c r="BD144" s="171">
        <f>IF(L144="snížená",#REF!,0)</f>
        <v>0</v>
      </c>
      <c r="BE144" s="171">
        <f>IF(L144="zákl. přenesená",#REF!,0)</f>
        <v>0</v>
      </c>
      <c r="BF144" s="171">
        <f>IF(L144="sníž. přenesená",#REF!,0)</f>
        <v>0</v>
      </c>
      <c r="BG144" s="171">
        <f>IF(L144="nulová",#REF!,0)</f>
        <v>0</v>
      </c>
      <c r="BH144" s="14" t="s">
        <v>83</v>
      </c>
      <c r="BI144" s="171" t="e">
        <f>ROUND(H144*#REF!,2)</f>
        <v>#REF!</v>
      </c>
      <c r="BJ144" s="14" t="s">
        <v>114</v>
      </c>
      <c r="BK144" s="170" t="s">
        <v>216</v>
      </c>
    </row>
    <row r="145" spans="1:63" s="2" customFormat="1" ht="21.75" customHeight="1">
      <c r="A145" s="31"/>
      <c r="B145" s="32"/>
      <c r="C145" s="159" t="s">
        <v>217</v>
      </c>
      <c r="D145" s="159" t="s">
        <v>109</v>
      </c>
      <c r="E145" s="160" t="s">
        <v>218</v>
      </c>
      <c r="F145" s="161" t="s">
        <v>219</v>
      </c>
      <c r="G145" s="162" t="s">
        <v>118</v>
      </c>
      <c r="H145" s="163"/>
      <c r="I145" s="164"/>
      <c r="J145" s="165"/>
      <c r="K145" s="166" t="s">
        <v>1</v>
      </c>
      <c r="L145" s="167" t="s">
        <v>43</v>
      </c>
      <c r="M145" s="67"/>
      <c r="N145" s="168" t="e">
        <f>M145*#REF!</f>
        <v>#REF!</v>
      </c>
      <c r="O145" s="168">
        <v>0</v>
      </c>
      <c r="P145" s="168" t="e">
        <f>O145*#REF!</f>
        <v>#REF!</v>
      </c>
      <c r="Q145" s="168">
        <v>0</v>
      </c>
      <c r="R145" s="169" t="e">
        <f>Q145*#REF!</f>
        <v>#REF!</v>
      </c>
      <c r="S145" s="31"/>
      <c r="T145" s="31"/>
      <c r="U145" s="31"/>
      <c r="V145" s="31"/>
      <c r="W145" s="31"/>
      <c r="X145" s="31"/>
      <c r="Y145" s="31"/>
      <c r="Z145" s="31"/>
      <c r="AA145" s="31"/>
      <c r="AB145" s="31"/>
      <c r="AC145" s="31"/>
      <c r="AP145" s="170" t="s">
        <v>113</v>
      </c>
      <c r="AR145" s="170" t="s">
        <v>109</v>
      </c>
      <c r="AS145" s="170" t="s">
        <v>83</v>
      </c>
      <c r="AW145" s="14" t="s">
        <v>108</v>
      </c>
      <c r="BC145" s="171" t="e">
        <f>IF(L145="základní",#REF!,0)</f>
        <v>#REF!</v>
      </c>
      <c r="BD145" s="171">
        <f>IF(L145="snížená",#REF!,0)</f>
        <v>0</v>
      </c>
      <c r="BE145" s="171">
        <f>IF(L145="zákl. přenesená",#REF!,0)</f>
        <v>0</v>
      </c>
      <c r="BF145" s="171">
        <f>IF(L145="sníž. přenesená",#REF!,0)</f>
        <v>0</v>
      </c>
      <c r="BG145" s="171">
        <f>IF(L145="nulová",#REF!,0)</f>
        <v>0</v>
      </c>
      <c r="BH145" s="14" t="s">
        <v>83</v>
      </c>
      <c r="BI145" s="171" t="e">
        <f>ROUND(H145*#REF!,2)</f>
        <v>#REF!</v>
      </c>
      <c r="BJ145" s="14" t="s">
        <v>114</v>
      </c>
      <c r="BK145" s="170" t="s">
        <v>220</v>
      </c>
    </row>
    <row r="146" spans="1:63" s="2" customFormat="1" ht="16.5" customHeight="1">
      <c r="A146" s="31"/>
      <c r="B146" s="32"/>
      <c r="C146" s="159" t="s">
        <v>221</v>
      </c>
      <c r="D146" s="159" t="s">
        <v>109</v>
      </c>
      <c r="E146" s="160" t="s">
        <v>222</v>
      </c>
      <c r="F146" s="161" t="s">
        <v>223</v>
      </c>
      <c r="G146" s="162" t="s">
        <v>118</v>
      </c>
      <c r="H146" s="163"/>
      <c r="I146" s="164"/>
      <c r="J146" s="165"/>
      <c r="K146" s="166" t="s">
        <v>1</v>
      </c>
      <c r="L146" s="167" t="s">
        <v>43</v>
      </c>
      <c r="M146" s="67"/>
      <c r="N146" s="168" t="e">
        <f>M146*#REF!</f>
        <v>#REF!</v>
      </c>
      <c r="O146" s="168">
        <v>0</v>
      </c>
      <c r="P146" s="168" t="e">
        <f>O146*#REF!</f>
        <v>#REF!</v>
      </c>
      <c r="Q146" s="168">
        <v>0</v>
      </c>
      <c r="R146" s="169" t="e">
        <f>Q146*#REF!</f>
        <v>#REF!</v>
      </c>
      <c r="S146" s="31"/>
      <c r="T146" s="31"/>
      <c r="U146" s="31"/>
      <c r="V146" s="31"/>
      <c r="W146" s="31"/>
      <c r="X146" s="31"/>
      <c r="Y146" s="31"/>
      <c r="Z146" s="31"/>
      <c r="AA146" s="31"/>
      <c r="AB146" s="31"/>
      <c r="AC146" s="31"/>
      <c r="AP146" s="170" t="s">
        <v>113</v>
      </c>
      <c r="AR146" s="170" t="s">
        <v>109</v>
      </c>
      <c r="AS146" s="170" t="s">
        <v>83</v>
      </c>
      <c r="AW146" s="14" t="s">
        <v>108</v>
      </c>
      <c r="BC146" s="171" t="e">
        <f>IF(L146="základní",#REF!,0)</f>
        <v>#REF!</v>
      </c>
      <c r="BD146" s="171">
        <f>IF(L146="snížená",#REF!,0)</f>
        <v>0</v>
      </c>
      <c r="BE146" s="171">
        <f>IF(L146="zákl. přenesená",#REF!,0)</f>
        <v>0</v>
      </c>
      <c r="BF146" s="171">
        <f>IF(L146="sníž. přenesená",#REF!,0)</f>
        <v>0</v>
      </c>
      <c r="BG146" s="171">
        <f>IF(L146="nulová",#REF!,0)</f>
        <v>0</v>
      </c>
      <c r="BH146" s="14" t="s">
        <v>83</v>
      </c>
      <c r="BI146" s="171" t="e">
        <f>ROUND(H146*#REF!,2)</f>
        <v>#REF!</v>
      </c>
      <c r="BJ146" s="14" t="s">
        <v>114</v>
      </c>
      <c r="BK146" s="170" t="s">
        <v>224</v>
      </c>
    </row>
    <row r="147" spans="1:63" s="2" customFormat="1" ht="21.75" customHeight="1">
      <c r="A147" s="31"/>
      <c r="B147" s="32"/>
      <c r="C147" s="159" t="s">
        <v>225</v>
      </c>
      <c r="D147" s="159" t="s">
        <v>109</v>
      </c>
      <c r="E147" s="160" t="s">
        <v>226</v>
      </c>
      <c r="F147" s="161" t="s">
        <v>227</v>
      </c>
      <c r="G147" s="162" t="s">
        <v>118</v>
      </c>
      <c r="H147" s="163"/>
      <c r="I147" s="164"/>
      <c r="J147" s="165"/>
      <c r="K147" s="166" t="s">
        <v>1</v>
      </c>
      <c r="L147" s="167" t="s">
        <v>43</v>
      </c>
      <c r="M147" s="67"/>
      <c r="N147" s="168" t="e">
        <f>M147*#REF!</f>
        <v>#REF!</v>
      </c>
      <c r="O147" s="168">
        <v>0</v>
      </c>
      <c r="P147" s="168" t="e">
        <f>O147*#REF!</f>
        <v>#REF!</v>
      </c>
      <c r="Q147" s="168">
        <v>0</v>
      </c>
      <c r="R147" s="169" t="e">
        <f>Q147*#REF!</f>
        <v>#REF!</v>
      </c>
      <c r="S147" s="31"/>
      <c r="T147" s="31"/>
      <c r="U147" s="31"/>
      <c r="V147" s="31"/>
      <c r="W147" s="31"/>
      <c r="X147" s="31"/>
      <c r="Y147" s="31"/>
      <c r="Z147" s="31"/>
      <c r="AA147" s="31"/>
      <c r="AB147" s="31"/>
      <c r="AC147" s="31"/>
      <c r="AP147" s="170" t="s">
        <v>113</v>
      </c>
      <c r="AR147" s="170" t="s">
        <v>109</v>
      </c>
      <c r="AS147" s="170" t="s">
        <v>83</v>
      </c>
      <c r="AW147" s="14" t="s">
        <v>108</v>
      </c>
      <c r="BC147" s="171" t="e">
        <f>IF(L147="základní",#REF!,0)</f>
        <v>#REF!</v>
      </c>
      <c r="BD147" s="171">
        <f>IF(L147="snížená",#REF!,0)</f>
        <v>0</v>
      </c>
      <c r="BE147" s="171">
        <f>IF(L147="zákl. přenesená",#REF!,0)</f>
        <v>0</v>
      </c>
      <c r="BF147" s="171">
        <f>IF(L147="sníž. přenesená",#REF!,0)</f>
        <v>0</v>
      </c>
      <c r="BG147" s="171">
        <f>IF(L147="nulová",#REF!,0)</f>
        <v>0</v>
      </c>
      <c r="BH147" s="14" t="s">
        <v>83</v>
      </c>
      <c r="BI147" s="171" t="e">
        <f>ROUND(H147*#REF!,2)</f>
        <v>#REF!</v>
      </c>
      <c r="BJ147" s="14" t="s">
        <v>114</v>
      </c>
      <c r="BK147" s="170" t="s">
        <v>228</v>
      </c>
    </row>
    <row r="148" spans="1:63" s="2" customFormat="1" ht="16.5" customHeight="1">
      <c r="A148" s="31"/>
      <c r="B148" s="32"/>
      <c r="C148" s="159" t="s">
        <v>229</v>
      </c>
      <c r="D148" s="159" t="s">
        <v>109</v>
      </c>
      <c r="E148" s="160" t="s">
        <v>230</v>
      </c>
      <c r="F148" s="161" t="s">
        <v>231</v>
      </c>
      <c r="G148" s="162" t="s">
        <v>118</v>
      </c>
      <c r="H148" s="163"/>
      <c r="I148" s="164"/>
      <c r="J148" s="165"/>
      <c r="K148" s="166" t="s">
        <v>1</v>
      </c>
      <c r="L148" s="167" t="s">
        <v>43</v>
      </c>
      <c r="M148" s="67"/>
      <c r="N148" s="168" t="e">
        <f>M148*#REF!</f>
        <v>#REF!</v>
      </c>
      <c r="O148" s="168">
        <v>0</v>
      </c>
      <c r="P148" s="168" t="e">
        <f>O148*#REF!</f>
        <v>#REF!</v>
      </c>
      <c r="Q148" s="168">
        <v>0</v>
      </c>
      <c r="R148" s="169" t="e">
        <f>Q148*#REF!</f>
        <v>#REF!</v>
      </c>
      <c r="S148" s="31"/>
      <c r="T148" s="31"/>
      <c r="U148" s="31"/>
      <c r="V148" s="31"/>
      <c r="W148" s="31"/>
      <c r="X148" s="31"/>
      <c r="Y148" s="31"/>
      <c r="Z148" s="31"/>
      <c r="AA148" s="31"/>
      <c r="AB148" s="31"/>
      <c r="AC148" s="31"/>
      <c r="AP148" s="170" t="s">
        <v>113</v>
      </c>
      <c r="AR148" s="170" t="s">
        <v>109</v>
      </c>
      <c r="AS148" s="170" t="s">
        <v>83</v>
      </c>
      <c r="AW148" s="14" t="s">
        <v>108</v>
      </c>
      <c r="BC148" s="171" t="e">
        <f>IF(L148="základní",#REF!,0)</f>
        <v>#REF!</v>
      </c>
      <c r="BD148" s="171">
        <f>IF(L148="snížená",#REF!,0)</f>
        <v>0</v>
      </c>
      <c r="BE148" s="171">
        <f>IF(L148="zákl. přenesená",#REF!,0)</f>
        <v>0</v>
      </c>
      <c r="BF148" s="171">
        <f>IF(L148="sníž. přenesená",#REF!,0)</f>
        <v>0</v>
      </c>
      <c r="BG148" s="171">
        <f>IF(L148="nulová",#REF!,0)</f>
        <v>0</v>
      </c>
      <c r="BH148" s="14" t="s">
        <v>83</v>
      </c>
      <c r="BI148" s="171" t="e">
        <f>ROUND(H148*#REF!,2)</f>
        <v>#REF!</v>
      </c>
      <c r="BJ148" s="14" t="s">
        <v>114</v>
      </c>
      <c r="BK148" s="170" t="s">
        <v>232</v>
      </c>
    </row>
    <row r="149" spans="1:63" s="2" customFormat="1" ht="21.75" customHeight="1">
      <c r="A149" s="31"/>
      <c r="B149" s="32"/>
      <c r="C149" s="159" t="s">
        <v>233</v>
      </c>
      <c r="D149" s="159" t="s">
        <v>109</v>
      </c>
      <c r="E149" s="160" t="s">
        <v>234</v>
      </c>
      <c r="F149" s="161" t="s">
        <v>235</v>
      </c>
      <c r="G149" s="162" t="s">
        <v>118</v>
      </c>
      <c r="H149" s="163"/>
      <c r="I149" s="164"/>
      <c r="J149" s="165"/>
      <c r="K149" s="166" t="s">
        <v>1</v>
      </c>
      <c r="L149" s="167" t="s">
        <v>43</v>
      </c>
      <c r="M149" s="67"/>
      <c r="N149" s="168" t="e">
        <f>M149*#REF!</f>
        <v>#REF!</v>
      </c>
      <c r="O149" s="168">
        <v>0</v>
      </c>
      <c r="P149" s="168" t="e">
        <f>O149*#REF!</f>
        <v>#REF!</v>
      </c>
      <c r="Q149" s="168">
        <v>0</v>
      </c>
      <c r="R149" s="169" t="e">
        <f>Q149*#REF!</f>
        <v>#REF!</v>
      </c>
      <c r="S149" s="31"/>
      <c r="T149" s="31"/>
      <c r="U149" s="31"/>
      <c r="V149" s="31"/>
      <c r="W149" s="31"/>
      <c r="X149" s="31"/>
      <c r="Y149" s="31"/>
      <c r="Z149" s="31"/>
      <c r="AA149" s="31"/>
      <c r="AB149" s="31"/>
      <c r="AC149" s="31"/>
      <c r="AP149" s="170" t="s">
        <v>113</v>
      </c>
      <c r="AR149" s="170" t="s">
        <v>109</v>
      </c>
      <c r="AS149" s="170" t="s">
        <v>83</v>
      </c>
      <c r="AW149" s="14" t="s">
        <v>108</v>
      </c>
      <c r="BC149" s="171" t="e">
        <f>IF(L149="základní",#REF!,0)</f>
        <v>#REF!</v>
      </c>
      <c r="BD149" s="171">
        <f>IF(L149="snížená",#REF!,0)</f>
        <v>0</v>
      </c>
      <c r="BE149" s="171">
        <f>IF(L149="zákl. přenesená",#REF!,0)</f>
        <v>0</v>
      </c>
      <c r="BF149" s="171">
        <f>IF(L149="sníž. přenesená",#REF!,0)</f>
        <v>0</v>
      </c>
      <c r="BG149" s="171">
        <f>IF(L149="nulová",#REF!,0)</f>
        <v>0</v>
      </c>
      <c r="BH149" s="14" t="s">
        <v>83</v>
      </c>
      <c r="BI149" s="171" t="e">
        <f>ROUND(H149*#REF!,2)</f>
        <v>#REF!</v>
      </c>
      <c r="BJ149" s="14" t="s">
        <v>114</v>
      </c>
      <c r="BK149" s="170" t="s">
        <v>236</v>
      </c>
    </row>
    <row r="150" spans="1:63" s="2" customFormat="1" ht="16.5" customHeight="1">
      <c r="A150" s="31"/>
      <c r="B150" s="32"/>
      <c r="C150" s="159" t="s">
        <v>237</v>
      </c>
      <c r="D150" s="159" t="s">
        <v>109</v>
      </c>
      <c r="E150" s="160" t="s">
        <v>238</v>
      </c>
      <c r="F150" s="161" t="s">
        <v>239</v>
      </c>
      <c r="G150" s="162" t="s">
        <v>118</v>
      </c>
      <c r="H150" s="163"/>
      <c r="I150" s="164"/>
      <c r="J150" s="165"/>
      <c r="K150" s="166" t="s">
        <v>1</v>
      </c>
      <c r="L150" s="167" t="s">
        <v>43</v>
      </c>
      <c r="M150" s="67"/>
      <c r="N150" s="168" t="e">
        <f>M150*#REF!</f>
        <v>#REF!</v>
      </c>
      <c r="O150" s="168">
        <v>0</v>
      </c>
      <c r="P150" s="168" t="e">
        <f>O150*#REF!</f>
        <v>#REF!</v>
      </c>
      <c r="Q150" s="168">
        <v>0</v>
      </c>
      <c r="R150" s="169" t="e">
        <f>Q150*#REF!</f>
        <v>#REF!</v>
      </c>
      <c r="S150" s="31"/>
      <c r="T150" s="31"/>
      <c r="U150" s="31"/>
      <c r="V150" s="31"/>
      <c r="W150" s="31"/>
      <c r="X150" s="31"/>
      <c r="Y150" s="31"/>
      <c r="Z150" s="31"/>
      <c r="AA150" s="31"/>
      <c r="AB150" s="31"/>
      <c r="AC150" s="31"/>
      <c r="AP150" s="170" t="s">
        <v>113</v>
      </c>
      <c r="AR150" s="170" t="s">
        <v>109</v>
      </c>
      <c r="AS150" s="170" t="s">
        <v>83</v>
      </c>
      <c r="AW150" s="14" t="s">
        <v>108</v>
      </c>
      <c r="BC150" s="171" t="e">
        <f>IF(L150="základní",#REF!,0)</f>
        <v>#REF!</v>
      </c>
      <c r="BD150" s="171">
        <f>IF(L150="snížená",#REF!,0)</f>
        <v>0</v>
      </c>
      <c r="BE150" s="171">
        <f>IF(L150="zákl. přenesená",#REF!,0)</f>
        <v>0</v>
      </c>
      <c r="BF150" s="171">
        <f>IF(L150="sníž. přenesená",#REF!,0)</f>
        <v>0</v>
      </c>
      <c r="BG150" s="171">
        <f>IF(L150="nulová",#REF!,0)</f>
        <v>0</v>
      </c>
      <c r="BH150" s="14" t="s">
        <v>83</v>
      </c>
      <c r="BI150" s="171" t="e">
        <f>ROUND(H150*#REF!,2)</f>
        <v>#REF!</v>
      </c>
      <c r="BJ150" s="14" t="s">
        <v>114</v>
      </c>
      <c r="BK150" s="170" t="s">
        <v>240</v>
      </c>
    </row>
    <row r="151" spans="1:63" s="2" customFormat="1" ht="16.5" customHeight="1">
      <c r="A151" s="31"/>
      <c r="B151" s="32"/>
      <c r="C151" s="159" t="s">
        <v>241</v>
      </c>
      <c r="D151" s="159" t="s">
        <v>109</v>
      </c>
      <c r="E151" s="160" t="s">
        <v>242</v>
      </c>
      <c r="F151" s="161" t="s">
        <v>243</v>
      </c>
      <c r="G151" s="162" t="s">
        <v>118</v>
      </c>
      <c r="H151" s="163"/>
      <c r="I151" s="164"/>
      <c r="J151" s="165"/>
      <c r="K151" s="166" t="s">
        <v>1</v>
      </c>
      <c r="L151" s="167" t="s">
        <v>43</v>
      </c>
      <c r="M151" s="67"/>
      <c r="N151" s="168" t="e">
        <f>M151*#REF!</f>
        <v>#REF!</v>
      </c>
      <c r="O151" s="168">
        <v>0</v>
      </c>
      <c r="P151" s="168" t="e">
        <f>O151*#REF!</f>
        <v>#REF!</v>
      </c>
      <c r="Q151" s="168">
        <v>0</v>
      </c>
      <c r="R151" s="169" t="e">
        <f>Q151*#REF!</f>
        <v>#REF!</v>
      </c>
      <c r="S151" s="31"/>
      <c r="T151" s="31"/>
      <c r="U151" s="31"/>
      <c r="V151" s="31"/>
      <c r="W151" s="31"/>
      <c r="X151" s="31"/>
      <c r="Y151" s="31"/>
      <c r="Z151" s="31"/>
      <c r="AA151" s="31"/>
      <c r="AB151" s="31"/>
      <c r="AC151" s="31"/>
      <c r="AP151" s="170" t="s">
        <v>113</v>
      </c>
      <c r="AR151" s="170" t="s">
        <v>109</v>
      </c>
      <c r="AS151" s="170" t="s">
        <v>83</v>
      </c>
      <c r="AW151" s="14" t="s">
        <v>108</v>
      </c>
      <c r="BC151" s="171" t="e">
        <f>IF(L151="základní",#REF!,0)</f>
        <v>#REF!</v>
      </c>
      <c r="BD151" s="171">
        <f>IF(L151="snížená",#REF!,0)</f>
        <v>0</v>
      </c>
      <c r="BE151" s="171">
        <f>IF(L151="zákl. přenesená",#REF!,0)</f>
        <v>0</v>
      </c>
      <c r="BF151" s="171">
        <f>IF(L151="sníž. přenesená",#REF!,0)</f>
        <v>0</v>
      </c>
      <c r="BG151" s="171">
        <f>IF(L151="nulová",#REF!,0)</f>
        <v>0</v>
      </c>
      <c r="BH151" s="14" t="s">
        <v>83</v>
      </c>
      <c r="BI151" s="171" t="e">
        <f>ROUND(H151*#REF!,2)</f>
        <v>#REF!</v>
      </c>
      <c r="BJ151" s="14" t="s">
        <v>114</v>
      </c>
      <c r="BK151" s="170" t="s">
        <v>244</v>
      </c>
    </row>
    <row r="152" spans="1:63" s="2" customFormat="1" ht="16.5" customHeight="1">
      <c r="A152" s="31"/>
      <c r="B152" s="32"/>
      <c r="C152" s="159" t="s">
        <v>245</v>
      </c>
      <c r="D152" s="159" t="s">
        <v>109</v>
      </c>
      <c r="E152" s="160" t="s">
        <v>246</v>
      </c>
      <c r="F152" s="161" t="s">
        <v>247</v>
      </c>
      <c r="G152" s="162" t="s">
        <v>118</v>
      </c>
      <c r="H152" s="163"/>
      <c r="I152" s="164"/>
      <c r="J152" s="165"/>
      <c r="K152" s="166" t="s">
        <v>1</v>
      </c>
      <c r="L152" s="167" t="s">
        <v>43</v>
      </c>
      <c r="M152" s="67"/>
      <c r="N152" s="168" t="e">
        <f>M152*#REF!</f>
        <v>#REF!</v>
      </c>
      <c r="O152" s="168">
        <v>0</v>
      </c>
      <c r="P152" s="168" t="e">
        <f>O152*#REF!</f>
        <v>#REF!</v>
      </c>
      <c r="Q152" s="168">
        <v>0</v>
      </c>
      <c r="R152" s="169" t="e">
        <f>Q152*#REF!</f>
        <v>#REF!</v>
      </c>
      <c r="S152" s="31"/>
      <c r="T152" s="31"/>
      <c r="U152" s="31"/>
      <c r="V152" s="31"/>
      <c r="W152" s="31"/>
      <c r="X152" s="31"/>
      <c r="Y152" s="31"/>
      <c r="Z152" s="31"/>
      <c r="AA152" s="31"/>
      <c r="AB152" s="31"/>
      <c r="AC152" s="31"/>
      <c r="AP152" s="170" t="s">
        <v>113</v>
      </c>
      <c r="AR152" s="170" t="s">
        <v>109</v>
      </c>
      <c r="AS152" s="170" t="s">
        <v>83</v>
      </c>
      <c r="AW152" s="14" t="s">
        <v>108</v>
      </c>
      <c r="BC152" s="171" t="e">
        <f>IF(L152="základní",#REF!,0)</f>
        <v>#REF!</v>
      </c>
      <c r="BD152" s="171">
        <f>IF(L152="snížená",#REF!,0)</f>
        <v>0</v>
      </c>
      <c r="BE152" s="171">
        <f>IF(L152="zákl. přenesená",#REF!,0)</f>
        <v>0</v>
      </c>
      <c r="BF152" s="171">
        <f>IF(L152="sníž. přenesená",#REF!,0)</f>
        <v>0</v>
      </c>
      <c r="BG152" s="171">
        <f>IF(L152="nulová",#REF!,0)</f>
        <v>0</v>
      </c>
      <c r="BH152" s="14" t="s">
        <v>83</v>
      </c>
      <c r="BI152" s="171" t="e">
        <f>ROUND(H152*#REF!,2)</f>
        <v>#REF!</v>
      </c>
      <c r="BJ152" s="14" t="s">
        <v>114</v>
      </c>
      <c r="BK152" s="170" t="s">
        <v>248</v>
      </c>
    </row>
    <row r="153" spans="1:63" s="2" customFormat="1" ht="16.5" customHeight="1">
      <c r="A153" s="31"/>
      <c r="B153" s="32"/>
      <c r="C153" s="159" t="s">
        <v>249</v>
      </c>
      <c r="D153" s="159" t="s">
        <v>109</v>
      </c>
      <c r="E153" s="160" t="s">
        <v>250</v>
      </c>
      <c r="F153" s="161" t="s">
        <v>251</v>
      </c>
      <c r="G153" s="162" t="s">
        <v>118</v>
      </c>
      <c r="H153" s="163"/>
      <c r="I153" s="164"/>
      <c r="J153" s="165"/>
      <c r="K153" s="166" t="s">
        <v>1</v>
      </c>
      <c r="L153" s="167" t="s">
        <v>43</v>
      </c>
      <c r="M153" s="67"/>
      <c r="N153" s="168" t="e">
        <f>M153*#REF!</f>
        <v>#REF!</v>
      </c>
      <c r="O153" s="168">
        <v>0</v>
      </c>
      <c r="P153" s="168" t="e">
        <f>O153*#REF!</f>
        <v>#REF!</v>
      </c>
      <c r="Q153" s="168">
        <v>0</v>
      </c>
      <c r="R153" s="169" t="e">
        <f>Q153*#REF!</f>
        <v>#REF!</v>
      </c>
      <c r="S153" s="31"/>
      <c r="T153" s="31"/>
      <c r="U153" s="31"/>
      <c r="V153" s="31"/>
      <c r="W153" s="31"/>
      <c r="X153" s="31"/>
      <c r="Y153" s="31"/>
      <c r="Z153" s="31"/>
      <c r="AA153" s="31"/>
      <c r="AB153" s="31"/>
      <c r="AC153" s="31"/>
      <c r="AP153" s="170" t="s">
        <v>113</v>
      </c>
      <c r="AR153" s="170" t="s">
        <v>109</v>
      </c>
      <c r="AS153" s="170" t="s">
        <v>83</v>
      </c>
      <c r="AW153" s="14" t="s">
        <v>108</v>
      </c>
      <c r="BC153" s="171" t="e">
        <f>IF(L153="základní",#REF!,0)</f>
        <v>#REF!</v>
      </c>
      <c r="BD153" s="171">
        <f>IF(L153="snížená",#REF!,0)</f>
        <v>0</v>
      </c>
      <c r="BE153" s="171">
        <f>IF(L153="zákl. přenesená",#REF!,0)</f>
        <v>0</v>
      </c>
      <c r="BF153" s="171">
        <f>IF(L153="sníž. přenesená",#REF!,0)</f>
        <v>0</v>
      </c>
      <c r="BG153" s="171">
        <f>IF(L153="nulová",#REF!,0)</f>
        <v>0</v>
      </c>
      <c r="BH153" s="14" t="s">
        <v>83</v>
      </c>
      <c r="BI153" s="171" t="e">
        <f>ROUND(H153*#REF!,2)</f>
        <v>#REF!</v>
      </c>
      <c r="BJ153" s="14" t="s">
        <v>114</v>
      </c>
      <c r="BK153" s="170" t="s">
        <v>252</v>
      </c>
    </row>
    <row r="154" spans="1:63" s="2" customFormat="1" ht="16.5" customHeight="1">
      <c r="A154" s="31"/>
      <c r="B154" s="32"/>
      <c r="C154" s="159" t="s">
        <v>253</v>
      </c>
      <c r="D154" s="159" t="s">
        <v>109</v>
      </c>
      <c r="E154" s="160" t="s">
        <v>254</v>
      </c>
      <c r="F154" s="161" t="s">
        <v>255</v>
      </c>
      <c r="G154" s="162" t="s">
        <v>118</v>
      </c>
      <c r="H154" s="163"/>
      <c r="I154" s="164"/>
      <c r="J154" s="165"/>
      <c r="K154" s="166" t="s">
        <v>1</v>
      </c>
      <c r="L154" s="167" t="s">
        <v>43</v>
      </c>
      <c r="M154" s="67"/>
      <c r="N154" s="168" t="e">
        <f>M154*#REF!</f>
        <v>#REF!</v>
      </c>
      <c r="O154" s="168">
        <v>0</v>
      </c>
      <c r="P154" s="168" t="e">
        <f>O154*#REF!</f>
        <v>#REF!</v>
      </c>
      <c r="Q154" s="168">
        <v>0</v>
      </c>
      <c r="R154" s="169" t="e">
        <f>Q154*#REF!</f>
        <v>#REF!</v>
      </c>
      <c r="S154" s="31"/>
      <c r="T154" s="31"/>
      <c r="U154" s="31"/>
      <c r="V154" s="31"/>
      <c r="W154" s="31"/>
      <c r="X154" s="31"/>
      <c r="Y154" s="31"/>
      <c r="Z154" s="31"/>
      <c r="AA154" s="31"/>
      <c r="AB154" s="31"/>
      <c r="AC154" s="31"/>
      <c r="AP154" s="170" t="s">
        <v>113</v>
      </c>
      <c r="AR154" s="170" t="s">
        <v>109</v>
      </c>
      <c r="AS154" s="170" t="s">
        <v>83</v>
      </c>
      <c r="AW154" s="14" t="s">
        <v>108</v>
      </c>
      <c r="BC154" s="171" t="e">
        <f>IF(L154="základní",#REF!,0)</f>
        <v>#REF!</v>
      </c>
      <c r="BD154" s="171">
        <f>IF(L154="snížená",#REF!,0)</f>
        <v>0</v>
      </c>
      <c r="BE154" s="171">
        <f>IF(L154="zákl. přenesená",#REF!,0)</f>
        <v>0</v>
      </c>
      <c r="BF154" s="171">
        <f>IF(L154="sníž. přenesená",#REF!,0)</f>
        <v>0</v>
      </c>
      <c r="BG154" s="171">
        <f>IF(L154="nulová",#REF!,0)</f>
        <v>0</v>
      </c>
      <c r="BH154" s="14" t="s">
        <v>83</v>
      </c>
      <c r="BI154" s="171" t="e">
        <f>ROUND(H154*#REF!,2)</f>
        <v>#REF!</v>
      </c>
      <c r="BJ154" s="14" t="s">
        <v>114</v>
      </c>
      <c r="BK154" s="170" t="s">
        <v>256</v>
      </c>
    </row>
    <row r="155" spans="1:63" s="2" customFormat="1" ht="24.2" customHeight="1">
      <c r="A155" s="31"/>
      <c r="B155" s="32"/>
      <c r="C155" s="159" t="s">
        <v>257</v>
      </c>
      <c r="D155" s="159" t="s">
        <v>109</v>
      </c>
      <c r="E155" s="160" t="s">
        <v>258</v>
      </c>
      <c r="F155" s="161" t="s">
        <v>259</v>
      </c>
      <c r="G155" s="162" t="s">
        <v>118</v>
      </c>
      <c r="H155" s="163"/>
      <c r="I155" s="164"/>
      <c r="J155" s="165"/>
      <c r="K155" s="166" t="s">
        <v>1</v>
      </c>
      <c r="L155" s="167" t="s">
        <v>43</v>
      </c>
      <c r="M155" s="67"/>
      <c r="N155" s="168" t="e">
        <f>M155*#REF!</f>
        <v>#REF!</v>
      </c>
      <c r="O155" s="168">
        <v>0</v>
      </c>
      <c r="P155" s="168" t="e">
        <f>O155*#REF!</f>
        <v>#REF!</v>
      </c>
      <c r="Q155" s="168">
        <v>0</v>
      </c>
      <c r="R155" s="169" t="e">
        <f>Q155*#REF!</f>
        <v>#REF!</v>
      </c>
      <c r="S155" s="31"/>
      <c r="T155" s="31"/>
      <c r="U155" s="31"/>
      <c r="V155" s="31"/>
      <c r="W155" s="31"/>
      <c r="X155" s="31"/>
      <c r="Y155" s="31"/>
      <c r="Z155" s="31"/>
      <c r="AA155" s="31"/>
      <c r="AB155" s="31"/>
      <c r="AC155" s="31"/>
      <c r="AP155" s="170" t="s">
        <v>113</v>
      </c>
      <c r="AR155" s="170" t="s">
        <v>109</v>
      </c>
      <c r="AS155" s="170" t="s">
        <v>83</v>
      </c>
      <c r="AW155" s="14" t="s">
        <v>108</v>
      </c>
      <c r="BC155" s="171" t="e">
        <f>IF(L155="základní",#REF!,0)</f>
        <v>#REF!</v>
      </c>
      <c r="BD155" s="171">
        <f>IF(L155="snížená",#REF!,0)</f>
        <v>0</v>
      </c>
      <c r="BE155" s="171">
        <f>IF(L155="zákl. přenesená",#REF!,0)</f>
        <v>0</v>
      </c>
      <c r="BF155" s="171">
        <f>IF(L155="sníž. přenesená",#REF!,0)</f>
        <v>0</v>
      </c>
      <c r="BG155" s="171">
        <f>IF(L155="nulová",#REF!,0)</f>
        <v>0</v>
      </c>
      <c r="BH155" s="14" t="s">
        <v>83</v>
      </c>
      <c r="BI155" s="171" t="e">
        <f>ROUND(H155*#REF!,2)</f>
        <v>#REF!</v>
      </c>
      <c r="BJ155" s="14" t="s">
        <v>114</v>
      </c>
      <c r="BK155" s="170" t="s">
        <v>260</v>
      </c>
    </row>
    <row r="156" spans="1:63" s="2" customFormat="1" ht="16.5" customHeight="1">
      <c r="A156" s="31"/>
      <c r="B156" s="32"/>
      <c r="C156" s="159" t="s">
        <v>261</v>
      </c>
      <c r="D156" s="159" t="s">
        <v>109</v>
      </c>
      <c r="E156" s="160" t="s">
        <v>262</v>
      </c>
      <c r="F156" s="161" t="s">
        <v>263</v>
      </c>
      <c r="G156" s="162" t="s">
        <v>118</v>
      </c>
      <c r="H156" s="163"/>
      <c r="I156" s="164"/>
      <c r="J156" s="165"/>
      <c r="K156" s="166" t="s">
        <v>1</v>
      </c>
      <c r="L156" s="167" t="s">
        <v>43</v>
      </c>
      <c r="M156" s="67"/>
      <c r="N156" s="168" t="e">
        <f>M156*#REF!</f>
        <v>#REF!</v>
      </c>
      <c r="O156" s="168">
        <v>0</v>
      </c>
      <c r="P156" s="168" t="e">
        <f>O156*#REF!</f>
        <v>#REF!</v>
      </c>
      <c r="Q156" s="168">
        <v>0</v>
      </c>
      <c r="R156" s="169" t="e">
        <f>Q156*#REF!</f>
        <v>#REF!</v>
      </c>
      <c r="S156" s="31"/>
      <c r="T156" s="31"/>
      <c r="U156" s="31"/>
      <c r="V156" s="31"/>
      <c r="W156" s="31"/>
      <c r="X156" s="31"/>
      <c r="Y156" s="31"/>
      <c r="Z156" s="31"/>
      <c r="AA156" s="31"/>
      <c r="AB156" s="31"/>
      <c r="AC156" s="31"/>
      <c r="AP156" s="170" t="s">
        <v>113</v>
      </c>
      <c r="AR156" s="170" t="s">
        <v>109</v>
      </c>
      <c r="AS156" s="170" t="s">
        <v>83</v>
      </c>
      <c r="AW156" s="14" t="s">
        <v>108</v>
      </c>
      <c r="BC156" s="171" t="e">
        <f>IF(L156="základní",#REF!,0)</f>
        <v>#REF!</v>
      </c>
      <c r="BD156" s="171">
        <f>IF(L156="snížená",#REF!,0)</f>
        <v>0</v>
      </c>
      <c r="BE156" s="171">
        <f>IF(L156="zákl. přenesená",#REF!,0)</f>
        <v>0</v>
      </c>
      <c r="BF156" s="171">
        <f>IF(L156="sníž. přenesená",#REF!,0)</f>
        <v>0</v>
      </c>
      <c r="BG156" s="171">
        <f>IF(L156="nulová",#REF!,0)</f>
        <v>0</v>
      </c>
      <c r="BH156" s="14" t="s">
        <v>83</v>
      </c>
      <c r="BI156" s="171" t="e">
        <f>ROUND(H156*#REF!,2)</f>
        <v>#REF!</v>
      </c>
      <c r="BJ156" s="14" t="s">
        <v>114</v>
      </c>
      <c r="BK156" s="170" t="s">
        <v>264</v>
      </c>
    </row>
    <row r="157" spans="1:63" s="2" customFormat="1" ht="16.5" customHeight="1">
      <c r="A157" s="31"/>
      <c r="B157" s="32"/>
      <c r="C157" s="159" t="s">
        <v>265</v>
      </c>
      <c r="D157" s="159" t="s">
        <v>109</v>
      </c>
      <c r="E157" s="160" t="s">
        <v>266</v>
      </c>
      <c r="F157" s="161" t="s">
        <v>267</v>
      </c>
      <c r="G157" s="162" t="s">
        <v>118</v>
      </c>
      <c r="H157" s="163"/>
      <c r="I157" s="164"/>
      <c r="J157" s="165"/>
      <c r="K157" s="166" t="s">
        <v>1</v>
      </c>
      <c r="L157" s="167" t="s">
        <v>43</v>
      </c>
      <c r="M157" s="67"/>
      <c r="N157" s="168" t="e">
        <f>M157*#REF!</f>
        <v>#REF!</v>
      </c>
      <c r="O157" s="168">
        <v>0</v>
      </c>
      <c r="P157" s="168" t="e">
        <f>O157*#REF!</f>
        <v>#REF!</v>
      </c>
      <c r="Q157" s="168">
        <v>0</v>
      </c>
      <c r="R157" s="169" t="e">
        <f>Q157*#REF!</f>
        <v>#REF!</v>
      </c>
      <c r="S157" s="31"/>
      <c r="T157" s="31"/>
      <c r="U157" s="31"/>
      <c r="V157" s="31"/>
      <c r="W157" s="31"/>
      <c r="X157" s="31"/>
      <c r="Y157" s="31"/>
      <c r="Z157" s="31"/>
      <c r="AA157" s="31"/>
      <c r="AB157" s="31"/>
      <c r="AC157" s="31"/>
      <c r="AP157" s="170" t="s">
        <v>113</v>
      </c>
      <c r="AR157" s="170" t="s">
        <v>109</v>
      </c>
      <c r="AS157" s="170" t="s">
        <v>83</v>
      </c>
      <c r="AW157" s="14" t="s">
        <v>108</v>
      </c>
      <c r="BC157" s="171" t="e">
        <f>IF(L157="základní",#REF!,0)</f>
        <v>#REF!</v>
      </c>
      <c r="BD157" s="171">
        <f>IF(L157="snížená",#REF!,0)</f>
        <v>0</v>
      </c>
      <c r="BE157" s="171">
        <f>IF(L157="zákl. přenesená",#REF!,0)</f>
        <v>0</v>
      </c>
      <c r="BF157" s="171">
        <f>IF(L157="sníž. přenesená",#REF!,0)</f>
        <v>0</v>
      </c>
      <c r="BG157" s="171">
        <f>IF(L157="nulová",#REF!,0)</f>
        <v>0</v>
      </c>
      <c r="BH157" s="14" t="s">
        <v>83</v>
      </c>
      <c r="BI157" s="171" t="e">
        <f>ROUND(H157*#REF!,2)</f>
        <v>#REF!</v>
      </c>
      <c r="BJ157" s="14" t="s">
        <v>114</v>
      </c>
      <c r="BK157" s="170" t="s">
        <v>268</v>
      </c>
    </row>
    <row r="158" spans="1:63" s="2" customFormat="1" ht="16.5" customHeight="1">
      <c r="A158" s="31"/>
      <c r="B158" s="32"/>
      <c r="C158" s="159" t="s">
        <v>269</v>
      </c>
      <c r="D158" s="159" t="s">
        <v>109</v>
      </c>
      <c r="E158" s="160" t="s">
        <v>270</v>
      </c>
      <c r="F158" s="161" t="s">
        <v>271</v>
      </c>
      <c r="G158" s="162" t="s">
        <v>118</v>
      </c>
      <c r="H158" s="163"/>
      <c r="I158" s="164"/>
      <c r="J158" s="165"/>
      <c r="K158" s="166" t="s">
        <v>1</v>
      </c>
      <c r="L158" s="167" t="s">
        <v>43</v>
      </c>
      <c r="M158" s="67"/>
      <c r="N158" s="168" t="e">
        <f>M158*#REF!</f>
        <v>#REF!</v>
      </c>
      <c r="O158" s="168">
        <v>0</v>
      </c>
      <c r="P158" s="168" t="e">
        <f>O158*#REF!</f>
        <v>#REF!</v>
      </c>
      <c r="Q158" s="168">
        <v>0</v>
      </c>
      <c r="R158" s="169" t="e">
        <f>Q158*#REF!</f>
        <v>#REF!</v>
      </c>
      <c r="S158" s="31"/>
      <c r="T158" s="31"/>
      <c r="U158" s="31"/>
      <c r="V158" s="31"/>
      <c r="W158" s="31"/>
      <c r="X158" s="31"/>
      <c r="Y158" s="31"/>
      <c r="Z158" s="31"/>
      <c r="AA158" s="31"/>
      <c r="AB158" s="31"/>
      <c r="AC158" s="31"/>
      <c r="AP158" s="170" t="s">
        <v>113</v>
      </c>
      <c r="AR158" s="170" t="s">
        <v>109</v>
      </c>
      <c r="AS158" s="170" t="s">
        <v>83</v>
      </c>
      <c r="AW158" s="14" t="s">
        <v>108</v>
      </c>
      <c r="BC158" s="171" t="e">
        <f>IF(L158="základní",#REF!,0)</f>
        <v>#REF!</v>
      </c>
      <c r="BD158" s="171">
        <f>IF(L158="snížená",#REF!,0)</f>
        <v>0</v>
      </c>
      <c r="BE158" s="171">
        <f>IF(L158="zákl. přenesená",#REF!,0)</f>
        <v>0</v>
      </c>
      <c r="BF158" s="171">
        <f>IF(L158="sníž. přenesená",#REF!,0)</f>
        <v>0</v>
      </c>
      <c r="BG158" s="171">
        <f>IF(L158="nulová",#REF!,0)</f>
        <v>0</v>
      </c>
      <c r="BH158" s="14" t="s">
        <v>83</v>
      </c>
      <c r="BI158" s="171" t="e">
        <f>ROUND(H158*#REF!,2)</f>
        <v>#REF!</v>
      </c>
      <c r="BJ158" s="14" t="s">
        <v>114</v>
      </c>
      <c r="BK158" s="170" t="s">
        <v>272</v>
      </c>
    </row>
    <row r="159" spans="1:63" s="2" customFormat="1" ht="16.5" customHeight="1">
      <c r="A159" s="31"/>
      <c r="B159" s="32"/>
      <c r="C159" s="159" t="s">
        <v>273</v>
      </c>
      <c r="D159" s="159" t="s">
        <v>109</v>
      </c>
      <c r="E159" s="160" t="s">
        <v>274</v>
      </c>
      <c r="F159" s="161" t="s">
        <v>275</v>
      </c>
      <c r="G159" s="162" t="s">
        <v>118</v>
      </c>
      <c r="H159" s="163"/>
      <c r="I159" s="164"/>
      <c r="J159" s="165"/>
      <c r="K159" s="166" t="s">
        <v>1</v>
      </c>
      <c r="L159" s="167" t="s">
        <v>43</v>
      </c>
      <c r="M159" s="67"/>
      <c r="N159" s="168" t="e">
        <f>M159*#REF!</f>
        <v>#REF!</v>
      </c>
      <c r="O159" s="168">
        <v>0</v>
      </c>
      <c r="P159" s="168" t="e">
        <f>O159*#REF!</f>
        <v>#REF!</v>
      </c>
      <c r="Q159" s="168">
        <v>0</v>
      </c>
      <c r="R159" s="169" t="e">
        <f>Q159*#REF!</f>
        <v>#REF!</v>
      </c>
      <c r="S159" s="31"/>
      <c r="T159" s="31"/>
      <c r="U159" s="31"/>
      <c r="V159" s="31"/>
      <c r="W159" s="31"/>
      <c r="X159" s="31"/>
      <c r="Y159" s="31"/>
      <c r="Z159" s="31"/>
      <c r="AA159" s="31"/>
      <c r="AB159" s="31"/>
      <c r="AC159" s="31"/>
      <c r="AP159" s="170" t="s">
        <v>113</v>
      </c>
      <c r="AR159" s="170" t="s">
        <v>109</v>
      </c>
      <c r="AS159" s="170" t="s">
        <v>83</v>
      </c>
      <c r="AW159" s="14" t="s">
        <v>108</v>
      </c>
      <c r="BC159" s="171" t="e">
        <f>IF(L159="základní",#REF!,0)</f>
        <v>#REF!</v>
      </c>
      <c r="BD159" s="171">
        <f>IF(L159="snížená",#REF!,0)</f>
        <v>0</v>
      </c>
      <c r="BE159" s="171">
        <f>IF(L159="zákl. přenesená",#REF!,0)</f>
        <v>0</v>
      </c>
      <c r="BF159" s="171">
        <f>IF(L159="sníž. přenesená",#REF!,0)</f>
        <v>0</v>
      </c>
      <c r="BG159" s="171">
        <f>IF(L159="nulová",#REF!,0)</f>
        <v>0</v>
      </c>
      <c r="BH159" s="14" t="s">
        <v>83</v>
      </c>
      <c r="BI159" s="171" t="e">
        <f>ROUND(H159*#REF!,2)</f>
        <v>#REF!</v>
      </c>
      <c r="BJ159" s="14" t="s">
        <v>114</v>
      </c>
      <c r="BK159" s="170" t="s">
        <v>276</v>
      </c>
    </row>
    <row r="160" spans="1:63" s="2" customFormat="1" ht="16.5" customHeight="1">
      <c r="A160" s="31"/>
      <c r="B160" s="32"/>
      <c r="C160" s="159" t="s">
        <v>277</v>
      </c>
      <c r="D160" s="159" t="s">
        <v>109</v>
      </c>
      <c r="E160" s="160" t="s">
        <v>278</v>
      </c>
      <c r="F160" s="161" t="s">
        <v>279</v>
      </c>
      <c r="G160" s="162" t="s">
        <v>280</v>
      </c>
      <c r="H160" s="163"/>
      <c r="I160" s="164"/>
      <c r="J160" s="165"/>
      <c r="K160" s="166" t="s">
        <v>1</v>
      </c>
      <c r="L160" s="167" t="s">
        <v>43</v>
      </c>
      <c r="M160" s="67"/>
      <c r="N160" s="168" t="e">
        <f>M160*#REF!</f>
        <v>#REF!</v>
      </c>
      <c r="O160" s="168">
        <v>0</v>
      </c>
      <c r="P160" s="168" t="e">
        <f>O160*#REF!</f>
        <v>#REF!</v>
      </c>
      <c r="Q160" s="168">
        <v>0</v>
      </c>
      <c r="R160" s="169" t="e">
        <f>Q160*#REF!</f>
        <v>#REF!</v>
      </c>
      <c r="S160" s="31"/>
      <c r="T160" s="31"/>
      <c r="U160" s="31"/>
      <c r="V160" s="31"/>
      <c r="W160" s="31"/>
      <c r="X160" s="31"/>
      <c r="Y160" s="31"/>
      <c r="Z160" s="31"/>
      <c r="AA160" s="31"/>
      <c r="AB160" s="31"/>
      <c r="AC160" s="31"/>
      <c r="AP160" s="170" t="s">
        <v>113</v>
      </c>
      <c r="AR160" s="170" t="s">
        <v>109</v>
      </c>
      <c r="AS160" s="170" t="s">
        <v>83</v>
      </c>
      <c r="AW160" s="14" t="s">
        <v>108</v>
      </c>
      <c r="BC160" s="171" t="e">
        <f>IF(L160="základní",#REF!,0)</f>
        <v>#REF!</v>
      </c>
      <c r="BD160" s="171">
        <f>IF(L160="snížená",#REF!,0)</f>
        <v>0</v>
      </c>
      <c r="BE160" s="171">
        <f>IF(L160="zákl. přenesená",#REF!,0)</f>
        <v>0</v>
      </c>
      <c r="BF160" s="171">
        <f>IF(L160="sníž. přenesená",#REF!,0)</f>
        <v>0</v>
      </c>
      <c r="BG160" s="171">
        <f>IF(L160="nulová",#REF!,0)</f>
        <v>0</v>
      </c>
      <c r="BH160" s="14" t="s">
        <v>83</v>
      </c>
      <c r="BI160" s="171" t="e">
        <f>ROUND(H160*#REF!,2)</f>
        <v>#REF!</v>
      </c>
      <c r="BJ160" s="14" t="s">
        <v>114</v>
      </c>
      <c r="BK160" s="170" t="s">
        <v>281</v>
      </c>
    </row>
    <row r="161" spans="1:63" s="2" customFormat="1" ht="16.5" customHeight="1">
      <c r="A161" s="31"/>
      <c r="B161" s="32"/>
      <c r="C161" s="159" t="s">
        <v>282</v>
      </c>
      <c r="D161" s="159" t="s">
        <v>109</v>
      </c>
      <c r="E161" s="160" t="s">
        <v>283</v>
      </c>
      <c r="F161" s="161" t="s">
        <v>284</v>
      </c>
      <c r="G161" s="162" t="s">
        <v>118</v>
      </c>
      <c r="H161" s="163"/>
      <c r="I161" s="164"/>
      <c r="J161" s="165"/>
      <c r="K161" s="166" t="s">
        <v>1</v>
      </c>
      <c r="L161" s="167" t="s">
        <v>43</v>
      </c>
      <c r="M161" s="67"/>
      <c r="N161" s="168" t="e">
        <f>M161*#REF!</f>
        <v>#REF!</v>
      </c>
      <c r="O161" s="168">
        <v>0</v>
      </c>
      <c r="P161" s="168" t="e">
        <f>O161*#REF!</f>
        <v>#REF!</v>
      </c>
      <c r="Q161" s="168">
        <v>0</v>
      </c>
      <c r="R161" s="169" t="e">
        <f>Q161*#REF!</f>
        <v>#REF!</v>
      </c>
      <c r="S161" s="31"/>
      <c r="T161" s="31"/>
      <c r="U161" s="31"/>
      <c r="V161" s="31"/>
      <c r="W161" s="31"/>
      <c r="X161" s="31"/>
      <c r="Y161" s="31"/>
      <c r="Z161" s="31"/>
      <c r="AA161" s="31"/>
      <c r="AB161" s="31"/>
      <c r="AC161" s="31"/>
      <c r="AP161" s="170" t="s">
        <v>113</v>
      </c>
      <c r="AR161" s="170" t="s">
        <v>109</v>
      </c>
      <c r="AS161" s="170" t="s">
        <v>83</v>
      </c>
      <c r="AW161" s="14" t="s">
        <v>108</v>
      </c>
      <c r="BC161" s="171" t="e">
        <f>IF(L161="základní",#REF!,0)</f>
        <v>#REF!</v>
      </c>
      <c r="BD161" s="171">
        <f>IF(L161="snížená",#REF!,0)</f>
        <v>0</v>
      </c>
      <c r="BE161" s="171">
        <f>IF(L161="zákl. přenesená",#REF!,0)</f>
        <v>0</v>
      </c>
      <c r="BF161" s="171">
        <f>IF(L161="sníž. přenesená",#REF!,0)</f>
        <v>0</v>
      </c>
      <c r="BG161" s="171">
        <f>IF(L161="nulová",#REF!,0)</f>
        <v>0</v>
      </c>
      <c r="BH161" s="14" t="s">
        <v>83</v>
      </c>
      <c r="BI161" s="171" t="e">
        <f>ROUND(H161*#REF!,2)</f>
        <v>#REF!</v>
      </c>
      <c r="BJ161" s="14" t="s">
        <v>114</v>
      </c>
      <c r="BK161" s="170" t="s">
        <v>285</v>
      </c>
    </row>
    <row r="162" spans="1:63" s="2" customFormat="1" ht="16.5" customHeight="1">
      <c r="A162" s="31"/>
      <c r="B162" s="32"/>
      <c r="C162" s="159" t="s">
        <v>286</v>
      </c>
      <c r="D162" s="159" t="s">
        <v>109</v>
      </c>
      <c r="E162" s="160" t="s">
        <v>287</v>
      </c>
      <c r="F162" s="161" t="s">
        <v>288</v>
      </c>
      <c r="G162" s="162" t="s">
        <v>118</v>
      </c>
      <c r="H162" s="163"/>
      <c r="I162" s="164"/>
      <c r="J162" s="165"/>
      <c r="K162" s="166" t="s">
        <v>1</v>
      </c>
      <c r="L162" s="167" t="s">
        <v>43</v>
      </c>
      <c r="M162" s="67"/>
      <c r="N162" s="168" t="e">
        <f>M162*#REF!</f>
        <v>#REF!</v>
      </c>
      <c r="O162" s="168">
        <v>0</v>
      </c>
      <c r="P162" s="168" t="e">
        <f>O162*#REF!</f>
        <v>#REF!</v>
      </c>
      <c r="Q162" s="168">
        <v>0</v>
      </c>
      <c r="R162" s="169" t="e">
        <f>Q162*#REF!</f>
        <v>#REF!</v>
      </c>
      <c r="S162" s="31"/>
      <c r="T162" s="31"/>
      <c r="U162" s="31"/>
      <c r="V162" s="31"/>
      <c r="W162" s="31"/>
      <c r="X162" s="31"/>
      <c r="Y162" s="31"/>
      <c r="Z162" s="31"/>
      <c r="AA162" s="31"/>
      <c r="AB162" s="31"/>
      <c r="AC162" s="31"/>
      <c r="AP162" s="170" t="s">
        <v>113</v>
      </c>
      <c r="AR162" s="170" t="s">
        <v>109</v>
      </c>
      <c r="AS162" s="170" t="s">
        <v>83</v>
      </c>
      <c r="AW162" s="14" t="s">
        <v>108</v>
      </c>
      <c r="BC162" s="171" t="e">
        <f>IF(L162="základní",#REF!,0)</f>
        <v>#REF!</v>
      </c>
      <c r="BD162" s="171">
        <f>IF(L162="snížená",#REF!,0)</f>
        <v>0</v>
      </c>
      <c r="BE162" s="171">
        <f>IF(L162="zákl. přenesená",#REF!,0)</f>
        <v>0</v>
      </c>
      <c r="BF162" s="171">
        <f>IF(L162="sníž. přenesená",#REF!,0)</f>
        <v>0</v>
      </c>
      <c r="BG162" s="171">
        <f>IF(L162="nulová",#REF!,0)</f>
        <v>0</v>
      </c>
      <c r="BH162" s="14" t="s">
        <v>83</v>
      </c>
      <c r="BI162" s="171" t="e">
        <f>ROUND(H162*#REF!,2)</f>
        <v>#REF!</v>
      </c>
      <c r="BJ162" s="14" t="s">
        <v>114</v>
      </c>
      <c r="BK162" s="170" t="s">
        <v>289</v>
      </c>
    </row>
    <row r="163" spans="1:63" s="2" customFormat="1" ht="16.5" customHeight="1">
      <c r="A163" s="31"/>
      <c r="B163" s="32"/>
      <c r="C163" s="159" t="s">
        <v>290</v>
      </c>
      <c r="D163" s="159" t="s">
        <v>109</v>
      </c>
      <c r="E163" s="160" t="s">
        <v>291</v>
      </c>
      <c r="F163" s="161" t="s">
        <v>292</v>
      </c>
      <c r="G163" s="162" t="s">
        <v>118</v>
      </c>
      <c r="H163" s="163"/>
      <c r="I163" s="164"/>
      <c r="J163" s="165"/>
      <c r="K163" s="166" t="s">
        <v>1</v>
      </c>
      <c r="L163" s="167" t="s">
        <v>43</v>
      </c>
      <c r="M163" s="67"/>
      <c r="N163" s="168" t="e">
        <f>M163*#REF!</f>
        <v>#REF!</v>
      </c>
      <c r="O163" s="168">
        <v>0</v>
      </c>
      <c r="P163" s="168" t="e">
        <f>O163*#REF!</f>
        <v>#REF!</v>
      </c>
      <c r="Q163" s="168">
        <v>0</v>
      </c>
      <c r="R163" s="169" t="e">
        <f>Q163*#REF!</f>
        <v>#REF!</v>
      </c>
      <c r="S163" s="31"/>
      <c r="T163" s="31"/>
      <c r="U163" s="31"/>
      <c r="V163" s="31"/>
      <c r="W163" s="31"/>
      <c r="X163" s="31"/>
      <c r="Y163" s="31"/>
      <c r="Z163" s="31"/>
      <c r="AA163" s="31"/>
      <c r="AB163" s="31"/>
      <c r="AC163" s="31"/>
      <c r="AP163" s="170" t="s">
        <v>113</v>
      </c>
      <c r="AR163" s="170" t="s">
        <v>109</v>
      </c>
      <c r="AS163" s="170" t="s">
        <v>83</v>
      </c>
      <c r="AW163" s="14" t="s">
        <v>108</v>
      </c>
      <c r="BC163" s="171" t="e">
        <f>IF(L163="základní",#REF!,0)</f>
        <v>#REF!</v>
      </c>
      <c r="BD163" s="171">
        <f>IF(L163="snížená",#REF!,0)</f>
        <v>0</v>
      </c>
      <c r="BE163" s="171">
        <f>IF(L163="zákl. přenesená",#REF!,0)</f>
        <v>0</v>
      </c>
      <c r="BF163" s="171">
        <f>IF(L163="sníž. přenesená",#REF!,0)</f>
        <v>0</v>
      </c>
      <c r="BG163" s="171">
        <f>IF(L163="nulová",#REF!,0)</f>
        <v>0</v>
      </c>
      <c r="BH163" s="14" t="s">
        <v>83</v>
      </c>
      <c r="BI163" s="171" t="e">
        <f>ROUND(H163*#REF!,2)</f>
        <v>#REF!</v>
      </c>
      <c r="BJ163" s="14" t="s">
        <v>114</v>
      </c>
      <c r="BK163" s="170" t="s">
        <v>293</v>
      </c>
    </row>
    <row r="164" spans="1:63" s="2" customFormat="1" ht="16.5" customHeight="1">
      <c r="A164" s="31"/>
      <c r="B164" s="32"/>
      <c r="C164" s="159" t="s">
        <v>294</v>
      </c>
      <c r="D164" s="159" t="s">
        <v>109</v>
      </c>
      <c r="E164" s="160" t="s">
        <v>295</v>
      </c>
      <c r="F164" s="161" t="s">
        <v>296</v>
      </c>
      <c r="G164" s="162" t="s">
        <v>118</v>
      </c>
      <c r="H164" s="163"/>
      <c r="I164" s="164"/>
      <c r="J164" s="165"/>
      <c r="K164" s="166" t="s">
        <v>1</v>
      </c>
      <c r="L164" s="167" t="s">
        <v>43</v>
      </c>
      <c r="M164" s="67"/>
      <c r="N164" s="168" t="e">
        <f>M164*#REF!</f>
        <v>#REF!</v>
      </c>
      <c r="O164" s="168">
        <v>0</v>
      </c>
      <c r="P164" s="168" t="e">
        <f>O164*#REF!</f>
        <v>#REF!</v>
      </c>
      <c r="Q164" s="168">
        <v>0</v>
      </c>
      <c r="R164" s="169" t="e">
        <f>Q164*#REF!</f>
        <v>#REF!</v>
      </c>
      <c r="S164" s="31"/>
      <c r="T164" s="31"/>
      <c r="U164" s="31"/>
      <c r="V164" s="31"/>
      <c r="W164" s="31"/>
      <c r="X164" s="31"/>
      <c r="Y164" s="31"/>
      <c r="Z164" s="31"/>
      <c r="AA164" s="31"/>
      <c r="AB164" s="31"/>
      <c r="AC164" s="31"/>
      <c r="AP164" s="170" t="s">
        <v>113</v>
      </c>
      <c r="AR164" s="170" t="s">
        <v>109</v>
      </c>
      <c r="AS164" s="170" t="s">
        <v>83</v>
      </c>
      <c r="AW164" s="14" t="s">
        <v>108</v>
      </c>
      <c r="BC164" s="171" t="e">
        <f>IF(L164="základní",#REF!,0)</f>
        <v>#REF!</v>
      </c>
      <c r="BD164" s="171">
        <f>IF(L164="snížená",#REF!,0)</f>
        <v>0</v>
      </c>
      <c r="BE164" s="171">
        <f>IF(L164="zákl. přenesená",#REF!,0)</f>
        <v>0</v>
      </c>
      <c r="BF164" s="171">
        <f>IF(L164="sníž. přenesená",#REF!,0)</f>
        <v>0</v>
      </c>
      <c r="BG164" s="171">
        <f>IF(L164="nulová",#REF!,0)</f>
        <v>0</v>
      </c>
      <c r="BH164" s="14" t="s">
        <v>83</v>
      </c>
      <c r="BI164" s="171" t="e">
        <f>ROUND(H164*#REF!,2)</f>
        <v>#REF!</v>
      </c>
      <c r="BJ164" s="14" t="s">
        <v>114</v>
      </c>
      <c r="BK164" s="170" t="s">
        <v>297</v>
      </c>
    </row>
    <row r="165" spans="1:63" s="2" customFormat="1" ht="16.5" customHeight="1">
      <c r="A165" s="31"/>
      <c r="B165" s="32"/>
      <c r="C165" s="159" t="s">
        <v>298</v>
      </c>
      <c r="D165" s="159" t="s">
        <v>109</v>
      </c>
      <c r="E165" s="160" t="s">
        <v>299</v>
      </c>
      <c r="F165" s="161" t="s">
        <v>300</v>
      </c>
      <c r="G165" s="162" t="s">
        <v>118</v>
      </c>
      <c r="H165" s="163"/>
      <c r="I165" s="164"/>
      <c r="J165" s="165"/>
      <c r="K165" s="166" t="s">
        <v>1</v>
      </c>
      <c r="L165" s="167" t="s">
        <v>43</v>
      </c>
      <c r="M165" s="67"/>
      <c r="N165" s="168" t="e">
        <f>M165*#REF!</f>
        <v>#REF!</v>
      </c>
      <c r="O165" s="168">
        <v>0</v>
      </c>
      <c r="P165" s="168" t="e">
        <f>O165*#REF!</f>
        <v>#REF!</v>
      </c>
      <c r="Q165" s="168">
        <v>0</v>
      </c>
      <c r="R165" s="169" t="e">
        <f>Q165*#REF!</f>
        <v>#REF!</v>
      </c>
      <c r="S165" s="31"/>
      <c r="T165" s="31"/>
      <c r="U165" s="31"/>
      <c r="V165" s="31"/>
      <c r="W165" s="31"/>
      <c r="X165" s="31"/>
      <c r="Y165" s="31"/>
      <c r="Z165" s="31"/>
      <c r="AA165" s="31"/>
      <c r="AB165" s="31"/>
      <c r="AC165" s="31"/>
      <c r="AP165" s="170" t="s">
        <v>113</v>
      </c>
      <c r="AR165" s="170" t="s">
        <v>109</v>
      </c>
      <c r="AS165" s="170" t="s">
        <v>83</v>
      </c>
      <c r="AW165" s="14" t="s">
        <v>108</v>
      </c>
      <c r="BC165" s="171" t="e">
        <f>IF(L165="základní",#REF!,0)</f>
        <v>#REF!</v>
      </c>
      <c r="BD165" s="171">
        <f>IF(L165="snížená",#REF!,0)</f>
        <v>0</v>
      </c>
      <c r="BE165" s="171">
        <f>IF(L165="zákl. přenesená",#REF!,0)</f>
        <v>0</v>
      </c>
      <c r="BF165" s="171">
        <f>IF(L165="sníž. přenesená",#REF!,0)</f>
        <v>0</v>
      </c>
      <c r="BG165" s="171">
        <f>IF(L165="nulová",#REF!,0)</f>
        <v>0</v>
      </c>
      <c r="BH165" s="14" t="s">
        <v>83</v>
      </c>
      <c r="BI165" s="171" t="e">
        <f>ROUND(H165*#REF!,2)</f>
        <v>#REF!</v>
      </c>
      <c r="BJ165" s="14" t="s">
        <v>114</v>
      </c>
      <c r="BK165" s="170" t="s">
        <v>301</v>
      </c>
    </row>
    <row r="166" spans="1:63" s="2" customFormat="1" ht="16.5" customHeight="1">
      <c r="A166" s="31"/>
      <c r="B166" s="32"/>
      <c r="C166" s="159" t="s">
        <v>302</v>
      </c>
      <c r="D166" s="159" t="s">
        <v>109</v>
      </c>
      <c r="E166" s="160" t="s">
        <v>303</v>
      </c>
      <c r="F166" s="161" t="s">
        <v>304</v>
      </c>
      <c r="G166" s="162" t="s">
        <v>145</v>
      </c>
      <c r="H166" s="163"/>
      <c r="I166" s="164"/>
      <c r="J166" s="165"/>
      <c r="K166" s="166" t="s">
        <v>1</v>
      </c>
      <c r="L166" s="167" t="s">
        <v>43</v>
      </c>
      <c r="M166" s="67"/>
      <c r="N166" s="168" t="e">
        <f>M166*#REF!</f>
        <v>#REF!</v>
      </c>
      <c r="O166" s="168">
        <v>0</v>
      </c>
      <c r="P166" s="168" t="e">
        <f>O166*#REF!</f>
        <v>#REF!</v>
      </c>
      <c r="Q166" s="168">
        <v>0</v>
      </c>
      <c r="R166" s="169" t="e">
        <f>Q166*#REF!</f>
        <v>#REF!</v>
      </c>
      <c r="S166" s="31"/>
      <c r="T166" s="31"/>
      <c r="U166" s="31"/>
      <c r="V166" s="31"/>
      <c r="W166" s="31"/>
      <c r="X166" s="31"/>
      <c r="Y166" s="31"/>
      <c r="Z166" s="31"/>
      <c r="AA166" s="31"/>
      <c r="AB166" s="31"/>
      <c r="AC166" s="31"/>
      <c r="AP166" s="170" t="s">
        <v>113</v>
      </c>
      <c r="AR166" s="170" t="s">
        <v>109</v>
      </c>
      <c r="AS166" s="170" t="s">
        <v>83</v>
      </c>
      <c r="AW166" s="14" t="s">
        <v>108</v>
      </c>
      <c r="BC166" s="171" t="e">
        <f>IF(L166="základní",#REF!,0)</f>
        <v>#REF!</v>
      </c>
      <c r="BD166" s="171">
        <f>IF(L166="snížená",#REF!,0)</f>
        <v>0</v>
      </c>
      <c r="BE166" s="171">
        <f>IF(L166="zákl. přenesená",#REF!,0)</f>
        <v>0</v>
      </c>
      <c r="BF166" s="171">
        <f>IF(L166="sníž. přenesená",#REF!,0)</f>
        <v>0</v>
      </c>
      <c r="BG166" s="171">
        <f>IF(L166="nulová",#REF!,0)</f>
        <v>0</v>
      </c>
      <c r="BH166" s="14" t="s">
        <v>83</v>
      </c>
      <c r="BI166" s="171" t="e">
        <f>ROUND(H166*#REF!,2)</f>
        <v>#REF!</v>
      </c>
      <c r="BJ166" s="14" t="s">
        <v>114</v>
      </c>
      <c r="BK166" s="170" t="s">
        <v>305</v>
      </c>
    </row>
    <row r="167" spans="1:63" s="2" customFormat="1" ht="16.5" customHeight="1">
      <c r="A167" s="31"/>
      <c r="B167" s="32"/>
      <c r="C167" s="159" t="s">
        <v>306</v>
      </c>
      <c r="D167" s="159" t="s">
        <v>109</v>
      </c>
      <c r="E167" s="160" t="s">
        <v>307</v>
      </c>
      <c r="F167" s="161" t="s">
        <v>308</v>
      </c>
      <c r="G167" s="162" t="s">
        <v>118</v>
      </c>
      <c r="H167" s="163"/>
      <c r="I167" s="164"/>
      <c r="J167" s="165"/>
      <c r="K167" s="166" t="s">
        <v>1</v>
      </c>
      <c r="L167" s="167" t="s">
        <v>43</v>
      </c>
      <c r="M167" s="67"/>
      <c r="N167" s="168" t="e">
        <f>M167*#REF!</f>
        <v>#REF!</v>
      </c>
      <c r="O167" s="168">
        <v>0</v>
      </c>
      <c r="P167" s="168" t="e">
        <f>O167*#REF!</f>
        <v>#REF!</v>
      </c>
      <c r="Q167" s="168">
        <v>0</v>
      </c>
      <c r="R167" s="169" t="e">
        <f>Q167*#REF!</f>
        <v>#REF!</v>
      </c>
      <c r="S167" s="31"/>
      <c r="T167" s="31"/>
      <c r="U167" s="31"/>
      <c r="V167" s="31"/>
      <c r="W167" s="31"/>
      <c r="X167" s="31"/>
      <c r="Y167" s="31"/>
      <c r="Z167" s="31"/>
      <c r="AA167" s="31"/>
      <c r="AB167" s="31"/>
      <c r="AC167" s="31"/>
      <c r="AP167" s="170" t="s">
        <v>113</v>
      </c>
      <c r="AR167" s="170" t="s">
        <v>109</v>
      </c>
      <c r="AS167" s="170" t="s">
        <v>83</v>
      </c>
      <c r="AW167" s="14" t="s">
        <v>108</v>
      </c>
      <c r="BC167" s="171" t="e">
        <f>IF(L167="základní",#REF!,0)</f>
        <v>#REF!</v>
      </c>
      <c r="BD167" s="171">
        <f>IF(L167="snížená",#REF!,0)</f>
        <v>0</v>
      </c>
      <c r="BE167" s="171">
        <f>IF(L167="zákl. přenesená",#REF!,0)</f>
        <v>0</v>
      </c>
      <c r="BF167" s="171">
        <f>IF(L167="sníž. přenesená",#REF!,0)</f>
        <v>0</v>
      </c>
      <c r="BG167" s="171">
        <f>IF(L167="nulová",#REF!,0)</f>
        <v>0</v>
      </c>
      <c r="BH167" s="14" t="s">
        <v>83</v>
      </c>
      <c r="BI167" s="171" t="e">
        <f>ROUND(H167*#REF!,2)</f>
        <v>#REF!</v>
      </c>
      <c r="BJ167" s="14" t="s">
        <v>114</v>
      </c>
      <c r="BK167" s="170" t="s">
        <v>309</v>
      </c>
    </row>
    <row r="168" spans="1:63" s="2" customFormat="1" ht="16.5" customHeight="1">
      <c r="A168" s="31"/>
      <c r="B168" s="32"/>
      <c r="C168" s="159" t="s">
        <v>310</v>
      </c>
      <c r="D168" s="159" t="s">
        <v>109</v>
      </c>
      <c r="E168" s="160" t="s">
        <v>311</v>
      </c>
      <c r="F168" s="161" t="s">
        <v>312</v>
      </c>
      <c r="G168" s="162" t="s">
        <v>118</v>
      </c>
      <c r="H168" s="163"/>
      <c r="I168" s="164"/>
      <c r="J168" s="165"/>
      <c r="K168" s="166" t="s">
        <v>1</v>
      </c>
      <c r="L168" s="167" t="s">
        <v>43</v>
      </c>
      <c r="M168" s="67"/>
      <c r="N168" s="168" t="e">
        <f>M168*#REF!</f>
        <v>#REF!</v>
      </c>
      <c r="O168" s="168">
        <v>0</v>
      </c>
      <c r="P168" s="168" t="e">
        <f>O168*#REF!</f>
        <v>#REF!</v>
      </c>
      <c r="Q168" s="168">
        <v>0</v>
      </c>
      <c r="R168" s="169" t="e">
        <f>Q168*#REF!</f>
        <v>#REF!</v>
      </c>
      <c r="S168" s="31"/>
      <c r="T168" s="31"/>
      <c r="U168" s="31"/>
      <c r="V168" s="31"/>
      <c r="W168" s="31"/>
      <c r="X168" s="31"/>
      <c r="Y168" s="31"/>
      <c r="Z168" s="31"/>
      <c r="AA168" s="31"/>
      <c r="AB168" s="31"/>
      <c r="AC168" s="31"/>
      <c r="AP168" s="170" t="s">
        <v>113</v>
      </c>
      <c r="AR168" s="170" t="s">
        <v>109</v>
      </c>
      <c r="AS168" s="170" t="s">
        <v>83</v>
      </c>
      <c r="AW168" s="14" t="s">
        <v>108</v>
      </c>
      <c r="BC168" s="171" t="e">
        <f>IF(L168="základní",#REF!,0)</f>
        <v>#REF!</v>
      </c>
      <c r="BD168" s="171">
        <f>IF(L168="snížená",#REF!,0)</f>
        <v>0</v>
      </c>
      <c r="BE168" s="171">
        <f>IF(L168="zákl. přenesená",#REF!,0)</f>
        <v>0</v>
      </c>
      <c r="BF168" s="171">
        <f>IF(L168="sníž. přenesená",#REF!,0)</f>
        <v>0</v>
      </c>
      <c r="BG168" s="171">
        <f>IF(L168="nulová",#REF!,0)</f>
        <v>0</v>
      </c>
      <c r="BH168" s="14" t="s">
        <v>83</v>
      </c>
      <c r="BI168" s="171" t="e">
        <f>ROUND(H168*#REF!,2)</f>
        <v>#REF!</v>
      </c>
      <c r="BJ168" s="14" t="s">
        <v>114</v>
      </c>
      <c r="BK168" s="170" t="s">
        <v>313</v>
      </c>
    </row>
    <row r="169" spans="1:63" s="2" customFormat="1" ht="16.5" customHeight="1">
      <c r="A169" s="31"/>
      <c r="B169" s="32"/>
      <c r="C169" s="159" t="s">
        <v>314</v>
      </c>
      <c r="D169" s="159" t="s">
        <v>109</v>
      </c>
      <c r="E169" s="160" t="s">
        <v>315</v>
      </c>
      <c r="F169" s="161" t="s">
        <v>316</v>
      </c>
      <c r="G169" s="162" t="s">
        <v>118</v>
      </c>
      <c r="H169" s="163"/>
      <c r="I169" s="164"/>
      <c r="J169" s="165"/>
      <c r="K169" s="166" t="s">
        <v>1</v>
      </c>
      <c r="L169" s="167" t="s">
        <v>43</v>
      </c>
      <c r="M169" s="67"/>
      <c r="N169" s="168" t="e">
        <f>M169*#REF!</f>
        <v>#REF!</v>
      </c>
      <c r="O169" s="168">
        <v>0</v>
      </c>
      <c r="P169" s="168" t="e">
        <f>O169*#REF!</f>
        <v>#REF!</v>
      </c>
      <c r="Q169" s="168">
        <v>0</v>
      </c>
      <c r="R169" s="169" t="e">
        <f>Q169*#REF!</f>
        <v>#REF!</v>
      </c>
      <c r="S169" s="31"/>
      <c r="T169" s="31"/>
      <c r="U169" s="31"/>
      <c r="V169" s="31"/>
      <c r="W169" s="31"/>
      <c r="X169" s="31"/>
      <c r="Y169" s="31"/>
      <c r="Z169" s="31"/>
      <c r="AA169" s="31"/>
      <c r="AB169" s="31"/>
      <c r="AC169" s="31"/>
      <c r="AP169" s="170" t="s">
        <v>113</v>
      </c>
      <c r="AR169" s="170" t="s">
        <v>109</v>
      </c>
      <c r="AS169" s="170" t="s">
        <v>83</v>
      </c>
      <c r="AW169" s="14" t="s">
        <v>108</v>
      </c>
      <c r="BC169" s="171" t="e">
        <f>IF(L169="základní",#REF!,0)</f>
        <v>#REF!</v>
      </c>
      <c r="BD169" s="171">
        <f>IF(L169="snížená",#REF!,0)</f>
        <v>0</v>
      </c>
      <c r="BE169" s="171">
        <f>IF(L169="zákl. přenesená",#REF!,0)</f>
        <v>0</v>
      </c>
      <c r="BF169" s="171">
        <f>IF(L169="sníž. přenesená",#REF!,0)</f>
        <v>0</v>
      </c>
      <c r="BG169" s="171">
        <f>IF(L169="nulová",#REF!,0)</f>
        <v>0</v>
      </c>
      <c r="BH169" s="14" t="s">
        <v>83</v>
      </c>
      <c r="BI169" s="171" t="e">
        <f>ROUND(H169*#REF!,2)</f>
        <v>#REF!</v>
      </c>
      <c r="BJ169" s="14" t="s">
        <v>114</v>
      </c>
      <c r="BK169" s="170" t="s">
        <v>317</v>
      </c>
    </row>
    <row r="170" spans="1:63" s="2" customFormat="1" ht="16.5" customHeight="1">
      <c r="A170" s="31"/>
      <c r="B170" s="32"/>
      <c r="C170" s="159" t="s">
        <v>318</v>
      </c>
      <c r="D170" s="159" t="s">
        <v>109</v>
      </c>
      <c r="E170" s="160" t="s">
        <v>319</v>
      </c>
      <c r="F170" s="161" t="s">
        <v>320</v>
      </c>
      <c r="G170" s="162" t="s">
        <v>118</v>
      </c>
      <c r="H170" s="163"/>
      <c r="I170" s="164"/>
      <c r="J170" s="165"/>
      <c r="K170" s="166" t="s">
        <v>1</v>
      </c>
      <c r="L170" s="167" t="s">
        <v>43</v>
      </c>
      <c r="M170" s="67"/>
      <c r="N170" s="168" t="e">
        <f>M170*#REF!</f>
        <v>#REF!</v>
      </c>
      <c r="O170" s="168">
        <v>0</v>
      </c>
      <c r="P170" s="168" t="e">
        <f>O170*#REF!</f>
        <v>#REF!</v>
      </c>
      <c r="Q170" s="168">
        <v>0</v>
      </c>
      <c r="R170" s="169" t="e">
        <f>Q170*#REF!</f>
        <v>#REF!</v>
      </c>
      <c r="S170" s="31"/>
      <c r="T170" s="31"/>
      <c r="U170" s="31"/>
      <c r="V170" s="31"/>
      <c r="W170" s="31"/>
      <c r="X170" s="31"/>
      <c r="Y170" s="31"/>
      <c r="Z170" s="31"/>
      <c r="AA170" s="31"/>
      <c r="AB170" s="31"/>
      <c r="AC170" s="31"/>
      <c r="AP170" s="170" t="s">
        <v>113</v>
      </c>
      <c r="AR170" s="170" t="s">
        <v>109</v>
      </c>
      <c r="AS170" s="170" t="s">
        <v>83</v>
      </c>
      <c r="AW170" s="14" t="s">
        <v>108</v>
      </c>
      <c r="BC170" s="171" t="e">
        <f>IF(L170="základní",#REF!,0)</f>
        <v>#REF!</v>
      </c>
      <c r="BD170" s="171">
        <f>IF(L170="snížená",#REF!,0)</f>
        <v>0</v>
      </c>
      <c r="BE170" s="171">
        <f>IF(L170="zákl. přenesená",#REF!,0)</f>
        <v>0</v>
      </c>
      <c r="BF170" s="171">
        <f>IF(L170="sníž. přenesená",#REF!,0)</f>
        <v>0</v>
      </c>
      <c r="BG170" s="171">
        <f>IF(L170="nulová",#REF!,0)</f>
        <v>0</v>
      </c>
      <c r="BH170" s="14" t="s">
        <v>83</v>
      </c>
      <c r="BI170" s="171" t="e">
        <f>ROUND(H170*#REF!,2)</f>
        <v>#REF!</v>
      </c>
      <c r="BJ170" s="14" t="s">
        <v>114</v>
      </c>
      <c r="BK170" s="170" t="s">
        <v>321</v>
      </c>
    </row>
    <row r="171" spans="1:63" s="2" customFormat="1" ht="16.5" customHeight="1">
      <c r="A171" s="31"/>
      <c r="B171" s="32"/>
      <c r="C171" s="159" t="s">
        <v>322</v>
      </c>
      <c r="D171" s="159" t="s">
        <v>109</v>
      </c>
      <c r="E171" s="160" t="s">
        <v>323</v>
      </c>
      <c r="F171" s="161" t="s">
        <v>324</v>
      </c>
      <c r="G171" s="162" t="s">
        <v>118</v>
      </c>
      <c r="H171" s="163"/>
      <c r="I171" s="164"/>
      <c r="J171" s="165"/>
      <c r="K171" s="166" t="s">
        <v>1</v>
      </c>
      <c r="L171" s="167" t="s">
        <v>43</v>
      </c>
      <c r="M171" s="67"/>
      <c r="N171" s="168" t="e">
        <f>M171*#REF!</f>
        <v>#REF!</v>
      </c>
      <c r="O171" s="168">
        <v>0</v>
      </c>
      <c r="P171" s="168" t="e">
        <f>O171*#REF!</f>
        <v>#REF!</v>
      </c>
      <c r="Q171" s="168">
        <v>0</v>
      </c>
      <c r="R171" s="169" t="e">
        <f>Q171*#REF!</f>
        <v>#REF!</v>
      </c>
      <c r="S171" s="31"/>
      <c r="T171" s="31"/>
      <c r="U171" s="31"/>
      <c r="V171" s="31"/>
      <c r="W171" s="31"/>
      <c r="X171" s="31"/>
      <c r="Y171" s="31"/>
      <c r="Z171" s="31"/>
      <c r="AA171" s="31"/>
      <c r="AB171" s="31"/>
      <c r="AC171" s="31"/>
      <c r="AP171" s="170" t="s">
        <v>113</v>
      </c>
      <c r="AR171" s="170" t="s">
        <v>109</v>
      </c>
      <c r="AS171" s="170" t="s">
        <v>83</v>
      </c>
      <c r="AW171" s="14" t="s">
        <v>108</v>
      </c>
      <c r="BC171" s="171" t="e">
        <f>IF(L171="základní",#REF!,0)</f>
        <v>#REF!</v>
      </c>
      <c r="BD171" s="171">
        <f>IF(L171="snížená",#REF!,0)</f>
        <v>0</v>
      </c>
      <c r="BE171" s="171">
        <f>IF(L171="zákl. přenesená",#REF!,0)</f>
        <v>0</v>
      </c>
      <c r="BF171" s="171">
        <f>IF(L171="sníž. přenesená",#REF!,0)</f>
        <v>0</v>
      </c>
      <c r="BG171" s="171">
        <f>IF(L171="nulová",#REF!,0)</f>
        <v>0</v>
      </c>
      <c r="BH171" s="14" t="s">
        <v>83</v>
      </c>
      <c r="BI171" s="171" t="e">
        <f>ROUND(H171*#REF!,2)</f>
        <v>#REF!</v>
      </c>
      <c r="BJ171" s="14" t="s">
        <v>114</v>
      </c>
      <c r="BK171" s="170" t="s">
        <v>325</v>
      </c>
    </row>
    <row r="172" spans="1:63" s="2" customFormat="1" ht="16.5" customHeight="1">
      <c r="A172" s="31"/>
      <c r="B172" s="32"/>
      <c r="C172" s="159" t="s">
        <v>326</v>
      </c>
      <c r="D172" s="159" t="s">
        <v>109</v>
      </c>
      <c r="E172" s="160" t="s">
        <v>327</v>
      </c>
      <c r="F172" s="161" t="s">
        <v>328</v>
      </c>
      <c r="G172" s="162" t="s">
        <v>118</v>
      </c>
      <c r="H172" s="163"/>
      <c r="I172" s="164"/>
      <c r="J172" s="165"/>
      <c r="K172" s="166" t="s">
        <v>1</v>
      </c>
      <c r="L172" s="167" t="s">
        <v>43</v>
      </c>
      <c r="M172" s="67"/>
      <c r="N172" s="168" t="e">
        <f>M172*#REF!</f>
        <v>#REF!</v>
      </c>
      <c r="O172" s="168">
        <v>0</v>
      </c>
      <c r="P172" s="168" t="e">
        <f>O172*#REF!</f>
        <v>#REF!</v>
      </c>
      <c r="Q172" s="168">
        <v>0</v>
      </c>
      <c r="R172" s="169" t="e">
        <f>Q172*#REF!</f>
        <v>#REF!</v>
      </c>
      <c r="S172" s="31"/>
      <c r="T172" s="31"/>
      <c r="U172" s="31"/>
      <c r="V172" s="31"/>
      <c r="W172" s="31"/>
      <c r="X172" s="31"/>
      <c r="Y172" s="31"/>
      <c r="Z172" s="31"/>
      <c r="AA172" s="31"/>
      <c r="AB172" s="31"/>
      <c r="AC172" s="31"/>
      <c r="AP172" s="170" t="s">
        <v>113</v>
      </c>
      <c r="AR172" s="170" t="s">
        <v>109</v>
      </c>
      <c r="AS172" s="170" t="s">
        <v>83</v>
      </c>
      <c r="AW172" s="14" t="s">
        <v>108</v>
      </c>
      <c r="BC172" s="171" t="e">
        <f>IF(L172="základní",#REF!,0)</f>
        <v>#REF!</v>
      </c>
      <c r="BD172" s="171">
        <f>IF(L172="snížená",#REF!,0)</f>
        <v>0</v>
      </c>
      <c r="BE172" s="171">
        <f>IF(L172="zákl. přenesená",#REF!,0)</f>
        <v>0</v>
      </c>
      <c r="BF172" s="171">
        <f>IF(L172="sníž. přenesená",#REF!,0)</f>
        <v>0</v>
      </c>
      <c r="BG172" s="171">
        <f>IF(L172="nulová",#REF!,0)</f>
        <v>0</v>
      </c>
      <c r="BH172" s="14" t="s">
        <v>83</v>
      </c>
      <c r="BI172" s="171" t="e">
        <f>ROUND(H172*#REF!,2)</f>
        <v>#REF!</v>
      </c>
      <c r="BJ172" s="14" t="s">
        <v>114</v>
      </c>
      <c r="BK172" s="170" t="s">
        <v>329</v>
      </c>
    </row>
    <row r="173" spans="1:63" s="2" customFormat="1" ht="24.2" customHeight="1">
      <c r="A173" s="31"/>
      <c r="B173" s="32"/>
      <c r="C173" s="159" t="s">
        <v>330</v>
      </c>
      <c r="D173" s="159" t="s">
        <v>109</v>
      </c>
      <c r="E173" s="160" t="s">
        <v>331</v>
      </c>
      <c r="F173" s="161" t="s">
        <v>332</v>
      </c>
      <c r="G173" s="162" t="s">
        <v>333</v>
      </c>
      <c r="H173" s="163"/>
      <c r="I173" s="164"/>
      <c r="J173" s="165"/>
      <c r="K173" s="166" t="s">
        <v>1</v>
      </c>
      <c r="L173" s="167" t="s">
        <v>43</v>
      </c>
      <c r="M173" s="67"/>
      <c r="N173" s="168" t="e">
        <f>M173*#REF!</f>
        <v>#REF!</v>
      </c>
      <c r="O173" s="168">
        <v>0</v>
      </c>
      <c r="P173" s="168" t="e">
        <f>O173*#REF!</f>
        <v>#REF!</v>
      </c>
      <c r="Q173" s="168">
        <v>0</v>
      </c>
      <c r="R173" s="169" t="e">
        <f>Q173*#REF!</f>
        <v>#REF!</v>
      </c>
      <c r="S173" s="31"/>
      <c r="T173" s="31"/>
      <c r="U173" s="31"/>
      <c r="V173" s="31"/>
      <c r="W173" s="31"/>
      <c r="X173" s="31"/>
      <c r="Y173" s="31"/>
      <c r="Z173" s="31"/>
      <c r="AA173" s="31"/>
      <c r="AB173" s="31"/>
      <c r="AC173" s="31"/>
      <c r="AP173" s="170" t="s">
        <v>113</v>
      </c>
      <c r="AR173" s="170" t="s">
        <v>109</v>
      </c>
      <c r="AS173" s="170" t="s">
        <v>83</v>
      </c>
      <c r="AW173" s="14" t="s">
        <v>108</v>
      </c>
      <c r="BC173" s="171" t="e">
        <f>IF(L173="základní",#REF!,0)</f>
        <v>#REF!</v>
      </c>
      <c r="BD173" s="171">
        <f>IF(L173="snížená",#REF!,0)</f>
        <v>0</v>
      </c>
      <c r="BE173" s="171">
        <f>IF(L173="zákl. přenesená",#REF!,0)</f>
        <v>0</v>
      </c>
      <c r="BF173" s="171">
        <f>IF(L173="sníž. přenesená",#REF!,0)</f>
        <v>0</v>
      </c>
      <c r="BG173" s="171">
        <f>IF(L173="nulová",#REF!,0)</f>
        <v>0</v>
      </c>
      <c r="BH173" s="14" t="s">
        <v>83</v>
      </c>
      <c r="BI173" s="171" t="e">
        <f>ROUND(H173*#REF!,2)</f>
        <v>#REF!</v>
      </c>
      <c r="BJ173" s="14" t="s">
        <v>114</v>
      </c>
      <c r="BK173" s="170" t="s">
        <v>334</v>
      </c>
    </row>
    <row r="174" spans="1:63" s="2" customFormat="1" ht="21.75" customHeight="1">
      <c r="A174" s="31"/>
      <c r="B174" s="32"/>
      <c r="C174" s="159" t="s">
        <v>335</v>
      </c>
      <c r="D174" s="159" t="s">
        <v>109</v>
      </c>
      <c r="E174" s="160" t="s">
        <v>336</v>
      </c>
      <c r="F174" s="161" t="s">
        <v>337</v>
      </c>
      <c r="G174" s="162" t="s">
        <v>333</v>
      </c>
      <c r="H174" s="163"/>
      <c r="I174" s="164"/>
      <c r="J174" s="165"/>
      <c r="K174" s="166" t="s">
        <v>1</v>
      </c>
      <c r="L174" s="167" t="s">
        <v>43</v>
      </c>
      <c r="M174" s="67"/>
      <c r="N174" s="168" t="e">
        <f>M174*#REF!</f>
        <v>#REF!</v>
      </c>
      <c r="O174" s="168">
        <v>0</v>
      </c>
      <c r="P174" s="168" t="e">
        <f>O174*#REF!</f>
        <v>#REF!</v>
      </c>
      <c r="Q174" s="168">
        <v>0</v>
      </c>
      <c r="R174" s="169" t="e">
        <f>Q174*#REF!</f>
        <v>#REF!</v>
      </c>
      <c r="S174" s="31"/>
      <c r="T174" s="31"/>
      <c r="U174" s="31"/>
      <c r="V174" s="31"/>
      <c r="W174" s="31"/>
      <c r="X174" s="31"/>
      <c r="Y174" s="31"/>
      <c r="Z174" s="31"/>
      <c r="AA174" s="31"/>
      <c r="AB174" s="31"/>
      <c r="AC174" s="31"/>
      <c r="AP174" s="170" t="s">
        <v>113</v>
      </c>
      <c r="AR174" s="170" t="s">
        <v>109</v>
      </c>
      <c r="AS174" s="170" t="s">
        <v>83</v>
      </c>
      <c r="AW174" s="14" t="s">
        <v>108</v>
      </c>
      <c r="BC174" s="171" t="e">
        <f>IF(L174="základní",#REF!,0)</f>
        <v>#REF!</v>
      </c>
      <c r="BD174" s="171">
        <f>IF(L174="snížená",#REF!,0)</f>
        <v>0</v>
      </c>
      <c r="BE174" s="171">
        <f>IF(L174="zákl. přenesená",#REF!,0)</f>
        <v>0</v>
      </c>
      <c r="BF174" s="171">
        <f>IF(L174="sníž. přenesená",#REF!,0)</f>
        <v>0</v>
      </c>
      <c r="BG174" s="171">
        <f>IF(L174="nulová",#REF!,0)</f>
        <v>0</v>
      </c>
      <c r="BH174" s="14" t="s">
        <v>83</v>
      </c>
      <c r="BI174" s="171" t="e">
        <f>ROUND(H174*#REF!,2)</f>
        <v>#REF!</v>
      </c>
      <c r="BJ174" s="14" t="s">
        <v>114</v>
      </c>
      <c r="BK174" s="170" t="s">
        <v>338</v>
      </c>
    </row>
    <row r="175" spans="1:63" s="2" customFormat="1" ht="16.5" customHeight="1">
      <c r="A175" s="31"/>
      <c r="B175" s="32"/>
      <c r="C175" s="159" t="s">
        <v>339</v>
      </c>
      <c r="D175" s="159" t="s">
        <v>109</v>
      </c>
      <c r="E175" s="160" t="s">
        <v>340</v>
      </c>
      <c r="F175" s="161" t="s">
        <v>341</v>
      </c>
      <c r="G175" s="162" t="s">
        <v>280</v>
      </c>
      <c r="H175" s="163"/>
      <c r="I175" s="164"/>
      <c r="J175" s="165"/>
      <c r="K175" s="166" t="s">
        <v>1</v>
      </c>
      <c r="L175" s="167" t="s">
        <v>43</v>
      </c>
      <c r="M175" s="67"/>
      <c r="N175" s="168" t="e">
        <f>M175*#REF!</f>
        <v>#REF!</v>
      </c>
      <c r="O175" s="168">
        <v>0</v>
      </c>
      <c r="P175" s="168" t="e">
        <f>O175*#REF!</f>
        <v>#REF!</v>
      </c>
      <c r="Q175" s="168">
        <v>0</v>
      </c>
      <c r="R175" s="169" t="e">
        <f>Q175*#REF!</f>
        <v>#REF!</v>
      </c>
      <c r="S175" s="31"/>
      <c r="T175" s="31"/>
      <c r="U175" s="31"/>
      <c r="V175" s="31"/>
      <c r="W175" s="31"/>
      <c r="X175" s="31"/>
      <c r="Y175" s="31"/>
      <c r="Z175" s="31"/>
      <c r="AA175" s="31"/>
      <c r="AB175" s="31"/>
      <c r="AC175" s="31"/>
      <c r="AP175" s="170" t="s">
        <v>113</v>
      </c>
      <c r="AR175" s="170" t="s">
        <v>109</v>
      </c>
      <c r="AS175" s="170" t="s">
        <v>83</v>
      </c>
      <c r="AW175" s="14" t="s">
        <v>108</v>
      </c>
      <c r="BC175" s="171" t="e">
        <f>IF(L175="základní",#REF!,0)</f>
        <v>#REF!</v>
      </c>
      <c r="BD175" s="171">
        <f>IF(L175="snížená",#REF!,0)</f>
        <v>0</v>
      </c>
      <c r="BE175" s="171">
        <f>IF(L175="zákl. přenesená",#REF!,0)</f>
        <v>0</v>
      </c>
      <c r="BF175" s="171">
        <f>IF(L175="sníž. přenesená",#REF!,0)</f>
        <v>0</v>
      </c>
      <c r="BG175" s="171">
        <f>IF(L175="nulová",#REF!,0)</f>
        <v>0</v>
      </c>
      <c r="BH175" s="14" t="s">
        <v>83</v>
      </c>
      <c r="BI175" s="171" t="e">
        <f>ROUND(H175*#REF!,2)</f>
        <v>#REF!</v>
      </c>
      <c r="BJ175" s="14" t="s">
        <v>114</v>
      </c>
      <c r="BK175" s="170" t="s">
        <v>342</v>
      </c>
    </row>
    <row r="176" spans="1:63" s="2" customFormat="1" ht="16.5" customHeight="1">
      <c r="A176" s="31"/>
      <c r="B176" s="32"/>
      <c r="C176" s="159" t="s">
        <v>343</v>
      </c>
      <c r="D176" s="159" t="s">
        <v>109</v>
      </c>
      <c r="E176" s="160" t="s">
        <v>344</v>
      </c>
      <c r="F176" s="161" t="s">
        <v>345</v>
      </c>
      <c r="G176" s="162" t="s">
        <v>280</v>
      </c>
      <c r="H176" s="163"/>
      <c r="I176" s="164"/>
      <c r="J176" s="165"/>
      <c r="K176" s="166" t="s">
        <v>1</v>
      </c>
      <c r="L176" s="167" t="s">
        <v>43</v>
      </c>
      <c r="M176" s="67"/>
      <c r="N176" s="168" t="e">
        <f>M176*#REF!</f>
        <v>#REF!</v>
      </c>
      <c r="O176" s="168">
        <v>0</v>
      </c>
      <c r="P176" s="168" t="e">
        <f>O176*#REF!</f>
        <v>#REF!</v>
      </c>
      <c r="Q176" s="168">
        <v>0</v>
      </c>
      <c r="R176" s="169" t="e">
        <f>Q176*#REF!</f>
        <v>#REF!</v>
      </c>
      <c r="S176" s="31"/>
      <c r="T176" s="31"/>
      <c r="U176" s="31"/>
      <c r="V176" s="31"/>
      <c r="W176" s="31"/>
      <c r="X176" s="31"/>
      <c r="Y176" s="31"/>
      <c r="Z176" s="31"/>
      <c r="AA176" s="31"/>
      <c r="AB176" s="31"/>
      <c r="AC176" s="31"/>
      <c r="AP176" s="170" t="s">
        <v>113</v>
      </c>
      <c r="AR176" s="170" t="s">
        <v>109</v>
      </c>
      <c r="AS176" s="170" t="s">
        <v>83</v>
      </c>
      <c r="AW176" s="14" t="s">
        <v>108</v>
      </c>
      <c r="BC176" s="171" t="e">
        <f>IF(L176="základní",#REF!,0)</f>
        <v>#REF!</v>
      </c>
      <c r="BD176" s="171">
        <f>IF(L176="snížená",#REF!,0)</f>
        <v>0</v>
      </c>
      <c r="BE176" s="171">
        <f>IF(L176="zákl. přenesená",#REF!,0)</f>
        <v>0</v>
      </c>
      <c r="BF176" s="171">
        <f>IF(L176="sníž. přenesená",#REF!,0)</f>
        <v>0</v>
      </c>
      <c r="BG176" s="171">
        <f>IF(L176="nulová",#REF!,0)</f>
        <v>0</v>
      </c>
      <c r="BH176" s="14" t="s">
        <v>83</v>
      </c>
      <c r="BI176" s="171" t="e">
        <f>ROUND(H176*#REF!,2)</f>
        <v>#REF!</v>
      </c>
      <c r="BJ176" s="14" t="s">
        <v>114</v>
      </c>
      <c r="BK176" s="170" t="s">
        <v>346</v>
      </c>
    </row>
    <row r="177" spans="1:63" s="2" customFormat="1" ht="16.5" customHeight="1">
      <c r="A177" s="31"/>
      <c r="B177" s="32"/>
      <c r="C177" s="159" t="s">
        <v>347</v>
      </c>
      <c r="D177" s="159" t="s">
        <v>109</v>
      </c>
      <c r="E177" s="160" t="s">
        <v>348</v>
      </c>
      <c r="F177" s="161" t="s">
        <v>349</v>
      </c>
      <c r="G177" s="162" t="s">
        <v>280</v>
      </c>
      <c r="H177" s="163"/>
      <c r="I177" s="164"/>
      <c r="J177" s="165"/>
      <c r="K177" s="166" t="s">
        <v>1</v>
      </c>
      <c r="L177" s="167" t="s">
        <v>43</v>
      </c>
      <c r="M177" s="67"/>
      <c r="N177" s="168" t="e">
        <f>M177*#REF!</f>
        <v>#REF!</v>
      </c>
      <c r="O177" s="168">
        <v>0</v>
      </c>
      <c r="P177" s="168" t="e">
        <f>O177*#REF!</f>
        <v>#REF!</v>
      </c>
      <c r="Q177" s="168">
        <v>0</v>
      </c>
      <c r="R177" s="169" t="e">
        <f>Q177*#REF!</f>
        <v>#REF!</v>
      </c>
      <c r="S177" s="31"/>
      <c r="T177" s="31"/>
      <c r="U177" s="31"/>
      <c r="V177" s="31"/>
      <c r="W177" s="31"/>
      <c r="X177" s="31"/>
      <c r="Y177" s="31"/>
      <c r="Z177" s="31"/>
      <c r="AA177" s="31"/>
      <c r="AB177" s="31"/>
      <c r="AC177" s="31"/>
      <c r="AP177" s="170" t="s">
        <v>113</v>
      </c>
      <c r="AR177" s="170" t="s">
        <v>109</v>
      </c>
      <c r="AS177" s="170" t="s">
        <v>83</v>
      </c>
      <c r="AW177" s="14" t="s">
        <v>108</v>
      </c>
      <c r="BC177" s="171" t="e">
        <f>IF(L177="základní",#REF!,0)</f>
        <v>#REF!</v>
      </c>
      <c r="BD177" s="171">
        <f>IF(L177="snížená",#REF!,0)</f>
        <v>0</v>
      </c>
      <c r="BE177" s="171">
        <f>IF(L177="zákl. přenesená",#REF!,0)</f>
        <v>0</v>
      </c>
      <c r="BF177" s="171">
        <f>IF(L177="sníž. přenesená",#REF!,0)</f>
        <v>0</v>
      </c>
      <c r="BG177" s="171">
        <f>IF(L177="nulová",#REF!,0)</f>
        <v>0</v>
      </c>
      <c r="BH177" s="14" t="s">
        <v>83</v>
      </c>
      <c r="BI177" s="171" t="e">
        <f>ROUND(H177*#REF!,2)</f>
        <v>#REF!</v>
      </c>
      <c r="BJ177" s="14" t="s">
        <v>114</v>
      </c>
      <c r="BK177" s="170" t="s">
        <v>350</v>
      </c>
    </row>
    <row r="178" spans="1:63" s="2" customFormat="1" ht="16.5" customHeight="1">
      <c r="A178" s="31"/>
      <c r="B178" s="32"/>
      <c r="C178" s="159" t="s">
        <v>351</v>
      </c>
      <c r="D178" s="159" t="s">
        <v>109</v>
      </c>
      <c r="E178" s="160" t="s">
        <v>352</v>
      </c>
      <c r="F178" s="161" t="s">
        <v>353</v>
      </c>
      <c r="G178" s="162" t="s">
        <v>280</v>
      </c>
      <c r="H178" s="163"/>
      <c r="I178" s="164"/>
      <c r="J178" s="165"/>
      <c r="K178" s="166" t="s">
        <v>1</v>
      </c>
      <c r="L178" s="167" t="s">
        <v>43</v>
      </c>
      <c r="M178" s="67"/>
      <c r="N178" s="168" t="e">
        <f>M178*#REF!</f>
        <v>#REF!</v>
      </c>
      <c r="O178" s="168">
        <v>0</v>
      </c>
      <c r="P178" s="168" t="e">
        <f>O178*#REF!</f>
        <v>#REF!</v>
      </c>
      <c r="Q178" s="168">
        <v>0</v>
      </c>
      <c r="R178" s="169" t="e">
        <f>Q178*#REF!</f>
        <v>#REF!</v>
      </c>
      <c r="S178" s="31"/>
      <c r="T178" s="31"/>
      <c r="U178" s="31"/>
      <c r="V178" s="31"/>
      <c r="W178" s="31"/>
      <c r="X178" s="31"/>
      <c r="Y178" s="31"/>
      <c r="Z178" s="31"/>
      <c r="AA178" s="31"/>
      <c r="AB178" s="31"/>
      <c r="AC178" s="31"/>
      <c r="AP178" s="170" t="s">
        <v>113</v>
      </c>
      <c r="AR178" s="170" t="s">
        <v>109</v>
      </c>
      <c r="AS178" s="170" t="s">
        <v>83</v>
      </c>
      <c r="AW178" s="14" t="s">
        <v>108</v>
      </c>
      <c r="BC178" s="171" t="e">
        <f>IF(L178="základní",#REF!,0)</f>
        <v>#REF!</v>
      </c>
      <c r="BD178" s="171">
        <f>IF(L178="snížená",#REF!,0)</f>
        <v>0</v>
      </c>
      <c r="BE178" s="171">
        <f>IF(L178="zákl. přenesená",#REF!,0)</f>
        <v>0</v>
      </c>
      <c r="BF178" s="171">
        <f>IF(L178="sníž. přenesená",#REF!,0)</f>
        <v>0</v>
      </c>
      <c r="BG178" s="171">
        <f>IF(L178="nulová",#REF!,0)</f>
        <v>0</v>
      </c>
      <c r="BH178" s="14" t="s">
        <v>83</v>
      </c>
      <c r="BI178" s="171" t="e">
        <f>ROUND(H178*#REF!,2)</f>
        <v>#REF!</v>
      </c>
      <c r="BJ178" s="14" t="s">
        <v>114</v>
      </c>
      <c r="BK178" s="170" t="s">
        <v>354</v>
      </c>
    </row>
    <row r="179" spans="1:63" s="2" customFormat="1" ht="16.5" customHeight="1">
      <c r="A179" s="31"/>
      <c r="B179" s="32"/>
      <c r="C179" s="159" t="s">
        <v>355</v>
      </c>
      <c r="D179" s="159" t="s">
        <v>109</v>
      </c>
      <c r="E179" s="160" t="s">
        <v>356</v>
      </c>
      <c r="F179" s="161" t="s">
        <v>357</v>
      </c>
      <c r="G179" s="162" t="s">
        <v>280</v>
      </c>
      <c r="H179" s="163"/>
      <c r="I179" s="164"/>
      <c r="J179" s="165"/>
      <c r="K179" s="166" t="s">
        <v>1</v>
      </c>
      <c r="L179" s="167" t="s">
        <v>43</v>
      </c>
      <c r="M179" s="67"/>
      <c r="N179" s="168" t="e">
        <f>M179*#REF!</f>
        <v>#REF!</v>
      </c>
      <c r="O179" s="168">
        <v>0</v>
      </c>
      <c r="P179" s="168" t="e">
        <f>O179*#REF!</f>
        <v>#REF!</v>
      </c>
      <c r="Q179" s="168">
        <v>0</v>
      </c>
      <c r="R179" s="169" t="e">
        <f>Q179*#REF!</f>
        <v>#REF!</v>
      </c>
      <c r="S179" s="31"/>
      <c r="T179" s="31"/>
      <c r="U179" s="31"/>
      <c r="V179" s="31"/>
      <c r="W179" s="31"/>
      <c r="X179" s="31"/>
      <c r="Y179" s="31"/>
      <c r="Z179" s="31"/>
      <c r="AA179" s="31"/>
      <c r="AB179" s="31"/>
      <c r="AC179" s="31"/>
      <c r="AP179" s="170" t="s">
        <v>113</v>
      </c>
      <c r="AR179" s="170" t="s">
        <v>109</v>
      </c>
      <c r="AS179" s="170" t="s">
        <v>83</v>
      </c>
      <c r="AW179" s="14" t="s">
        <v>108</v>
      </c>
      <c r="BC179" s="171" t="e">
        <f>IF(L179="základní",#REF!,0)</f>
        <v>#REF!</v>
      </c>
      <c r="BD179" s="171">
        <f>IF(L179="snížená",#REF!,0)</f>
        <v>0</v>
      </c>
      <c r="BE179" s="171">
        <f>IF(L179="zákl. přenesená",#REF!,0)</f>
        <v>0</v>
      </c>
      <c r="BF179" s="171">
        <f>IF(L179="sníž. přenesená",#REF!,0)</f>
        <v>0</v>
      </c>
      <c r="BG179" s="171">
        <f>IF(L179="nulová",#REF!,0)</f>
        <v>0</v>
      </c>
      <c r="BH179" s="14" t="s">
        <v>83</v>
      </c>
      <c r="BI179" s="171" t="e">
        <f>ROUND(H179*#REF!,2)</f>
        <v>#REF!</v>
      </c>
      <c r="BJ179" s="14" t="s">
        <v>114</v>
      </c>
      <c r="BK179" s="170" t="s">
        <v>358</v>
      </c>
    </row>
    <row r="180" spans="1:63" s="2" customFormat="1" ht="16.5" customHeight="1">
      <c r="A180" s="31"/>
      <c r="B180" s="32"/>
      <c r="C180" s="159" t="s">
        <v>359</v>
      </c>
      <c r="D180" s="159" t="s">
        <v>109</v>
      </c>
      <c r="E180" s="160" t="s">
        <v>360</v>
      </c>
      <c r="F180" s="161" t="s">
        <v>361</v>
      </c>
      <c r="G180" s="162" t="s">
        <v>280</v>
      </c>
      <c r="H180" s="163"/>
      <c r="I180" s="164"/>
      <c r="J180" s="165"/>
      <c r="K180" s="166" t="s">
        <v>1</v>
      </c>
      <c r="L180" s="167" t="s">
        <v>43</v>
      </c>
      <c r="M180" s="67"/>
      <c r="N180" s="168" t="e">
        <f>M180*#REF!</f>
        <v>#REF!</v>
      </c>
      <c r="O180" s="168">
        <v>0</v>
      </c>
      <c r="P180" s="168" t="e">
        <f>O180*#REF!</f>
        <v>#REF!</v>
      </c>
      <c r="Q180" s="168">
        <v>0</v>
      </c>
      <c r="R180" s="169" t="e">
        <f>Q180*#REF!</f>
        <v>#REF!</v>
      </c>
      <c r="S180" s="31"/>
      <c r="T180" s="31"/>
      <c r="U180" s="31"/>
      <c r="V180" s="31"/>
      <c r="W180" s="31"/>
      <c r="X180" s="31"/>
      <c r="Y180" s="31"/>
      <c r="Z180" s="31"/>
      <c r="AA180" s="31"/>
      <c r="AB180" s="31"/>
      <c r="AC180" s="31"/>
      <c r="AP180" s="170" t="s">
        <v>113</v>
      </c>
      <c r="AR180" s="170" t="s">
        <v>109</v>
      </c>
      <c r="AS180" s="170" t="s">
        <v>83</v>
      </c>
      <c r="AW180" s="14" t="s">
        <v>108</v>
      </c>
      <c r="BC180" s="171" t="e">
        <f>IF(L180="základní",#REF!,0)</f>
        <v>#REF!</v>
      </c>
      <c r="BD180" s="171">
        <f>IF(L180="snížená",#REF!,0)</f>
        <v>0</v>
      </c>
      <c r="BE180" s="171">
        <f>IF(L180="zákl. přenesená",#REF!,0)</f>
        <v>0</v>
      </c>
      <c r="BF180" s="171">
        <f>IF(L180="sníž. přenesená",#REF!,0)</f>
        <v>0</v>
      </c>
      <c r="BG180" s="171">
        <f>IF(L180="nulová",#REF!,0)</f>
        <v>0</v>
      </c>
      <c r="BH180" s="14" t="s">
        <v>83</v>
      </c>
      <c r="BI180" s="171" t="e">
        <f>ROUND(H180*#REF!,2)</f>
        <v>#REF!</v>
      </c>
      <c r="BJ180" s="14" t="s">
        <v>114</v>
      </c>
      <c r="BK180" s="170" t="s">
        <v>362</v>
      </c>
    </row>
    <row r="181" spans="1:63" s="2" customFormat="1" ht="16.5" customHeight="1">
      <c r="A181" s="31"/>
      <c r="B181" s="32"/>
      <c r="C181" s="159" t="s">
        <v>363</v>
      </c>
      <c r="D181" s="159" t="s">
        <v>109</v>
      </c>
      <c r="E181" s="160" t="s">
        <v>364</v>
      </c>
      <c r="F181" s="161" t="s">
        <v>365</v>
      </c>
      <c r="G181" s="162" t="s">
        <v>280</v>
      </c>
      <c r="H181" s="163"/>
      <c r="I181" s="164"/>
      <c r="J181" s="165"/>
      <c r="K181" s="166" t="s">
        <v>1</v>
      </c>
      <c r="L181" s="167" t="s">
        <v>43</v>
      </c>
      <c r="M181" s="67"/>
      <c r="N181" s="168" t="e">
        <f>M181*#REF!</f>
        <v>#REF!</v>
      </c>
      <c r="O181" s="168">
        <v>0</v>
      </c>
      <c r="P181" s="168" t="e">
        <f>O181*#REF!</f>
        <v>#REF!</v>
      </c>
      <c r="Q181" s="168">
        <v>0</v>
      </c>
      <c r="R181" s="169" t="e">
        <f>Q181*#REF!</f>
        <v>#REF!</v>
      </c>
      <c r="S181" s="31"/>
      <c r="T181" s="31"/>
      <c r="U181" s="31"/>
      <c r="V181" s="31"/>
      <c r="W181" s="31"/>
      <c r="X181" s="31"/>
      <c r="Y181" s="31"/>
      <c r="Z181" s="31"/>
      <c r="AA181" s="31"/>
      <c r="AB181" s="31"/>
      <c r="AC181" s="31"/>
      <c r="AP181" s="170" t="s">
        <v>113</v>
      </c>
      <c r="AR181" s="170" t="s">
        <v>109</v>
      </c>
      <c r="AS181" s="170" t="s">
        <v>83</v>
      </c>
      <c r="AW181" s="14" t="s">
        <v>108</v>
      </c>
      <c r="BC181" s="171" t="e">
        <f>IF(L181="základní",#REF!,0)</f>
        <v>#REF!</v>
      </c>
      <c r="BD181" s="171">
        <f>IF(L181="snížená",#REF!,0)</f>
        <v>0</v>
      </c>
      <c r="BE181" s="171">
        <f>IF(L181="zákl. přenesená",#REF!,0)</f>
        <v>0</v>
      </c>
      <c r="BF181" s="171">
        <f>IF(L181="sníž. přenesená",#REF!,0)</f>
        <v>0</v>
      </c>
      <c r="BG181" s="171">
        <f>IF(L181="nulová",#REF!,0)</f>
        <v>0</v>
      </c>
      <c r="BH181" s="14" t="s">
        <v>83</v>
      </c>
      <c r="BI181" s="171" t="e">
        <f>ROUND(H181*#REF!,2)</f>
        <v>#REF!</v>
      </c>
      <c r="BJ181" s="14" t="s">
        <v>114</v>
      </c>
      <c r="BK181" s="170" t="s">
        <v>366</v>
      </c>
    </row>
    <row r="182" spans="1:63" s="2" customFormat="1" ht="16.5" customHeight="1">
      <c r="A182" s="31"/>
      <c r="B182" s="32"/>
      <c r="C182" s="159" t="s">
        <v>367</v>
      </c>
      <c r="D182" s="159" t="s">
        <v>109</v>
      </c>
      <c r="E182" s="160" t="s">
        <v>368</v>
      </c>
      <c r="F182" s="161" t="s">
        <v>369</v>
      </c>
      <c r="G182" s="162" t="s">
        <v>280</v>
      </c>
      <c r="H182" s="163"/>
      <c r="I182" s="164"/>
      <c r="J182" s="165"/>
      <c r="K182" s="166" t="s">
        <v>1</v>
      </c>
      <c r="L182" s="167" t="s">
        <v>43</v>
      </c>
      <c r="M182" s="67"/>
      <c r="N182" s="168" t="e">
        <f>M182*#REF!</f>
        <v>#REF!</v>
      </c>
      <c r="O182" s="168">
        <v>0</v>
      </c>
      <c r="P182" s="168" t="e">
        <f>O182*#REF!</f>
        <v>#REF!</v>
      </c>
      <c r="Q182" s="168">
        <v>0</v>
      </c>
      <c r="R182" s="169" t="e">
        <f>Q182*#REF!</f>
        <v>#REF!</v>
      </c>
      <c r="S182" s="31"/>
      <c r="T182" s="31"/>
      <c r="U182" s="31"/>
      <c r="V182" s="31"/>
      <c r="W182" s="31"/>
      <c r="X182" s="31"/>
      <c r="Y182" s="31"/>
      <c r="Z182" s="31"/>
      <c r="AA182" s="31"/>
      <c r="AB182" s="31"/>
      <c r="AC182" s="31"/>
      <c r="AP182" s="170" t="s">
        <v>113</v>
      </c>
      <c r="AR182" s="170" t="s">
        <v>109</v>
      </c>
      <c r="AS182" s="170" t="s">
        <v>83</v>
      </c>
      <c r="AW182" s="14" t="s">
        <v>108</v>
      </c>
      <c r="BC182" s="171" t="e">
        <f>IF(L182="základní",#REF!,0)</f>
        <v>#REF!</v>
      </c>
      <c r="BD182" s="171">
        <f>IF(L182="snížená",#REF!,0)</f>
        <v>0</v>
      </c>
      <c r="BE182" s="171">
        <f>IF(L182="zákl. přenesená",#REF!,0)</f>
        <v>0</v>
      </c>
      <c r="BF182" s="171">
        <f>IF(L182="sníž. přenesená",#REF!,0)</f>
        <v>0</v>
      </c>
      <c r="BG182" s="171">
        <f>IF(L182="nulová",#REF!,0)</f>
        <v>0</v>
      </c>
      <c r="BH182" s="14" t="s">
        <v>83</v>
      </c>
      <c r="BI182" s="171" t="e">
        <f>ROUND(H182*#REF!,2)</f>
        <v>#REF!</v>
      </c>
      <c r="BJ182" s="14" t="s">
        <v>114</v>
      </c>
      <c r="BK182" s="170" t="s">
        <v>370</v>
      </c>
    </row>
    <row r="183" spans="1:63" s="2" customFormat="1" ht="16.5" customHeight="1">
      <c r="A183" s="31"/>
      <c r="B183" s="32"/>
      <c r="C183" s="159" t="s">
        <v>371</v>
      </c>
      <c r="D183" s="159" t="s">
        <v>109</v>
      </c>
      <c r="E183" s="160" t="s">
        <v>372</v>
      </c>
      <c r="F183" s="161" t="s">
        <v>373</v>
      </c>
      <c r="G183" s="162" t="s">
        <v>280</v>
      </c>
      <c r="H183" s="163"/>
      <c r="I183" s="164"/>
      <c r="J183" s="165"/>
      <c r="K183" s="166" t="s">
        <v>1</v>
      </c>
      <c r="L183" s="167" t="s">
        <v>43</v>
      </c>
      <c r="M183" s="67"/>
      <c r="N183" s="168" t="e">
        <f>M183*#REF!</f>
        <v>#REF!</v>
      </c>
      <c r="O183" s="168">
        <v>0</v>
      </c>
      <c r="P183" s="168" t="e">
        <f>O183*#REF!</f>
        <v>#REF!</v>
      </c>
      <c r="Q183" s="168">
        <v>0</v>
      </c>
      <c r="R183" s="169" t="e">
        <f>Q183*#REF!</f>
        <v>#REF!</v>
      </c>
      <c r="S183" s="31"/>
      <c r="T183" s="31"/>
      <c r="U183" s="31"/>
      <c r="V183" s="31"/>
      <c r="W183" s="31"/>
      <c r="X183" s="31"/>
      <c r="Y183" s="31"/>
      <c r="Z183" s="31"/>
      <c r="AA183" s="31"/>
      <c r="AB183" s="31"/>
      <c r="AC183" s="31"/>
      <c r="AP183" s="170" t="s">
        <v>113</v>
      </c>
      <c r="AR183" s="170" t="s">
        <v>109</v>
      </c>
      <c r="AS183" s="170" t="s">
        <v>83</v>
      </c>
      <c r="AW183" s="14" t="s">
        <v>108</v>
      </c>
      <c r="BC183" s="171" t="e">
        <f>IF(L183="základní",#REF!,0)</f>
        <v>#REF!</v>
      </c>
      <c r="BD183" s="171">
        <f>IF(L183="snížená",#REF!,0)</f>
        <v>0</v>
      </c>
      <c r="BE183" s="171">
        <f>IF(L183="zákl. přenesená",#REF!,0)</f>
        <v>0</v>
      </c>
      <c r="BF183" s="171">
        <f>IF(L183="sníž. přenesená",#REF!,0)</f>
        <v>0</v>
      </c>
      <c r="BG183" s="171">
        <f>IF(L183="nulová",#REF!,0)</f>
        <v>0</v>
      </c>
      <c r="BH183" s="14" t="s">
        <v>83</v>
      </c>
      <c r="BI183" s="171" t="e">
        <f>ROUND(H183*#REF!,2)</f>
        <v>#REF!</v>
      </c>
      <c r="BJ183" s="14" t="s">
        <v>114</v>
      </c>
      <c r="BK183" s="170" t="s">
        <v>374</v>
      </c>
    </row>
    <row r="184" spans="1:63" s="2" customFormat="1" ht="16.5" customHeight="1">
      <c r="A184" s="31"/>
      <c r="B184" s="32"/>
      <c r="C184" s="159" t="s">
        <v>375</v>
      </c>
      <c r="D184" s="159" t="s">
        <v>109</v>
      </c>
      <c r="E184" s="160" t="s">
        <v>376</v>
      </c>
      <c r="F184" s="161" t="s">
        <v>377</v>
      </c>
      <c r="G184" s="162" t="s">
        <v>118</v>
      </c>
      <c r="H184" s="163"/>
      <c r="I184" s="164"/>
      <c r="J184" s="165"/>
      <c r="K184" s="166" t="s">
        <v>1</v>
      </c>
      <c r="L184" s="167" t="s">
        <v>43</v>
      </c>
      <c r="M184" s="67"/>
      <c r="N184" s="168" t="e">
        <f>M184*#REF!</f>
        <v>#REF!</v>
      </c>
      <c r="O184" s="168">
        <v>0</v>
      </c>
      <c r="P184" s="168" t="e">
        <f>O184*#REF!</f>
        <v>#REF!</v>
      </c>
      <c r="Q184" s="168">
        <v>0</v>
      </c>
      <c r="R184" s="169" t="e">
        <f>Q184*#REF!</f>
        <v>#REF!</v>
      </c>
      <c r="S184" s="31"/>
      <c r="T184" s="31"/>
      <c r="U184" s="31"/>
      <c r="V184" s="31"/>
      <c r="W184" s="31"/>
      <c r="X184" s="31"/>
      <c r="Y184" s="31"/>
      <c r="Z184" s="31"/>
      <c r="AA184" s="31"/>
      <c r="AB184" s="31"/>
      <c r="AC184" s="31"/>
      <c r="AP184" s="170" t="s">
        <v>113</v>
      </c>
      <c r="AR184" s="170" t="s">
        <v>109</v>
      </c>
      <c r="AS184" s="170" t="s">
        <v>83</v>
      </c>
      <c r="AW184" s="14" t="s">
        <v>108</v>
      </c>
      <c r="BC184" s="171" t="e">
        <f>IF(L184="základní",#REF!,0)</f>
        <v>#REF!</v>
      </c>
      <c r="BD184" s="171">
        <f>IF(L184="snížená",#REF!,0)</f>
        <v>0</v>
      </c>
      <c r="BE184" s="171">
        <f>IF(L184="zákl. přenesená",#REF!,0)</f>
        <v>0</v>
      </c>
      <c r="BF184" s="171">
        <f>IF(L184="sníž. přenesená",#REF!,0)</f>
        <v>0</v>
      </c>
      <c r="BG184" s="171">
        <f>IF(L184="nulová",#REF!,0)</f>
        <v>0</v>
      </c>
      <c r="BH184" s="14" t="s">
        <v>83</v>
      </c>
      <c r="BI184" s="171" t="e">
        <f>ROUND(H184*#REF!,2)</f>
        <v>#REF!</v>
      </c>
      <c r="BJ184" s="14" t="s">
        <v>114</v>
      </c>
      <c r="BK184" s="170" t="s">
        <v>378</v>
      </c>
    </row>
    <row r="185" spans="1:63" s="2" customFormat="1" ht="21.75" customHeight="1">
      <c r="A185" s="31"/>
      <c r="B185" s="32"/>
      <c r="C185" s="159" t="s">
        <v>379</v>
      </c>
      <c r="D185" s="159" t="s">
        <v>109</v>
      </c>
      <c r="E185" s="160" t="s">
        <v>380</v>
      </c>
      <c r="F185" s="161" t="s">
        <v>381</v>
      </c>
      <c r="G185" s="162" t="s">
        <v>333</v>
      </c>
      <c r="H185" s="163"/>
      <c r="I185" s="164"/>
      <c r="J185" s="165"/>
      <c r="K185" s="166" t="s">
        <v>1</v>
      </c>
      <c r="L185" s="167" t="s">
        <v>43</v>
      </c>
      <c r="M185" s="67"/>
      <c r="N185" s="168" t="e">
        <f>M185*#REF!</f>
        <v>#REF!</v>
      </c>
      <c r="O185" s="168">
        <v>0</v>
      </c>
      <c r="P185" s="168" t="e">
        <f>O185*#REF!</f>
        <v>#REF!</v>
      </c>
      <c r="Q185" s="168">
        <v>0</v>
      </c>
      <c r="R185" s="169" t="e">
        <f>Q185*#REF!</f>
        <v>#REF!</v>
      </c>
      <c r="S185" s="31"/>
      <c r="T185" s="31"/>
      <c r="U185" s="31"/>
      <c r="V185" s="31"/>
      <c r="W185" s="31"/>
      <c r="X185" s="31"/>
      <c r="Y185" s="31"/>
      <c r="Z185" s="31"/>
      <c r="AA185" s="31"/>
      <c r="AB185" s="31"/>
      <c r="AC185" s="31"/>
      <c r="AP185" s="170" t="s">
        <v>113</v>
      </c>
      <c r="AR185" s="170" t="s">
        <v>109</v>
      </c>
      <c r="AS185" s="170" t="s">
        <v>83</v>
      </c>
      <c r="AW185" s="14" t="s">
        <v>108</v>
      </c>
      <c r="BC185" s="171" t="e">
        <f>IF(L185="základní",#REF!,0)</f>
        <v>#REF!</v>
      </c>
      <c r="BD185" s="171">
        <f>IF(L185="snížená",#REF!,0)</f>
        <v>0</v>
      </c>
      <c r="BE185" s="171">
        <f>IF(L185="zákl. přenesená",#REF!,0)</f>
        <v>0</v>
      </c>
      <c r="BF185" s="171">
        <f>IF(L185="sníž. přenesená",#REF!,0)</f>
        <v>0</v>
      </c>
      <c r="BG185" s="171">
        <f>IF(L185="nulová",#REF!,0)</f>
        <v>0</v>
      </c>
      <c r="BH185" s="14" t="s">
        <v>83</v>
      </c>
      <c r="BI185" s="171" t="e">
        <f>ROUND(H185*#REF!,2)</f>
        <v>#REF!</v>
      </c>
      <c r="BJ185" s="14" t="s">
        <v>114</v>
      </c>
      <c r="BK185" s="170" t="s">
        <v>382</v>
      </c>
    </row>
    <row r="186" spans="1:63" s="2" customFormat="1" ht="39">
      <c r="A186" s="31"/>
      <c r="B186" s="32"/>
      <c r="C186" s="33"/>
      <c r="D186" s="172" t="s">
        <v>383</v>
      </c>
      <c r="E186" s="33"/>
      <c r="F186" s="173" t="s">
        <v>384</v>
      </c>
      <c r="G186" s="33"/>
      <c r="H186" s="174"/>
      <c r="I186" s="33"/>
      <c r="J186" s="36"/>
      <c r="K186" s="175"/>
      <c r="L186" s="176"/>
      <c r="M186" s="67"/>
      <c r="N186" s="67"/>
      <c r="O186" s="67"/>
      <c r="P186" s="67"/>
      <c r="Q186" s="67"/>
      <c r="R186" s="68"/>
      <c r="S186" s="31"/>
      <c r="T186" s="31"/>
      <c r="U186" s="31"/>
      <c r="V186" s="31"/>
      <c r="W186" s="31"/>
      <c r="X186" s="31"/>
      <c r="Y186" s="31"/>
      <c r="Z186" s="31"/>
      <c r="AA186" s="31"/>
      <c r="AB186" s="31"/>
      <c r="AC186" s="31"/>
      <c r="AR186" s="14" t="s">
        <v>383</v>
      </c>
      <c r="AS186" s="14" t="s">
        <v>83</v>
      </c>
    </row>
    <row r="187" spans="1:63" s="2" customFormat="1" ht="16.5" customHeight="1">
      <c r="A187" s="31"/>
      <c r="B187" s="32"/>
      <c r="C187" s="159" t="s">
        <v>385</v>
      </c>
      <c r="D187" s="159" t="s">
        <v>109</v>
      </c>
      <c r="E187" s="160" t="s">
        <v>386</v>
      </c>
      <c r="F187" s="161" t="s">
        <v>387</v>
      </c>
      <c r="G187" s="162" t="s">
        <v>118</v>
      </c>
      <c r="H187" s="163"/>
      <c r="I187" s="164"/>
      <c r="J187" s="165"/>
      <c r="K187" s="166" t="s">
        <v>1</v>
      </c>
      <c r="L187" s="167" t="s">
        <v>43</v>
      </c>
      <c r="M187" s="67"/>
      <c r="N187" s="168" t="e">
        <f>M187*#REF!</f>
        <v>#REF!</v>
      </c>
      <c r="O187" s="168">
        <v>0</v>
      </c>
      <c r="P187" s="168" t="e">
        <f>O187*#REF!</f>
        <v>#REF!</v>
      </c>
      <c r="Q187" s="168">
        <v>0</v>
      </c>
      <c r="R187" s="169" t="e">
        <f>Q187*#REF!</f>
        <v>#REF!</v>
      </c>
      <c r="S187" s="31"/>
      <c r="T187" s="31"/>
      <c r="U187" s="31"/>
      <c r="V187" s="31"/>
      <c r="W187" s="31"/>
      <c r="X187" s="31"/>
      <c r="Y187" s="31"/>
      <c r="Z187" s="31"/>
      <c r="AA187" s="31"/>
      <c r="AB187" s="31"/>
      <c r="AC187" s="31"/>
      <c r="AP187" s="170" t="s">
        <v>113</v>
      </c>
      <c r="AR187" s="170" t="s">
        <v>109</v>
      </c>
      <c r="AS187" s="170" t="s">
        <v>83</v>
      </c>
      <c r="AW187" s="14" t="s">
        <v>108</v>
      </c>
      <c r="BC187" s="171" t="e">
        <f>IF(L187="základní",#REF!,0)</f>
        <v>#REF!</v>
      </c>
      <c r="BD187" s="171">
        <f>IF(L187="snížená",#REF!,0)</f>
        <v>0</v>
      </c>
      <c r="BE187" s="171">
        <f>IF(L187="zákl. přenesená",#REF!,0)</f>
        <v>0</v>
      </c>
      <c r="BF187" s="171">
        <f>IF(L187="sníž. přenesená",#REF!,0)</f>
        <v>0</v>
      </c>
      <c r="BG187" s="171">
        <f>IF(L187="nulová",#REF!,0)</f>
        <v>0</v>
      </c>
      <c r="BH187" s="14" t="s">
        <v>83</v>
      </c>
      <c r="BI187" s="171" t="e">
        <f>ROUND(H187*#REF!,2)</f>
        <v>#REF!</v>
      </c>
      <c r="BJ187" s="14" t="s">
        <v>114</v>
      </c>
      <c r="BK187" s="170" t="s">
        <v>388</v>
      </c>
    </row>
    <row r="188" spans="1:63" s="2" customFormat="1" ht="16.5" customHeight="1">
      <c r="A188" s="31"/>
      <c r="B188" s="32"/>
      <c r="C188" s="159" t="s">
        <v>389</v>
      </c>
      <c r="D188" s="159" t="s">
        <v>109</v>
      </c>
      <c r="E188" s="160" t="s">
        <v>390</v>
      </c>
      <c r="F188" s="161" t="s">
        <v>391</v>
      </c>
      <c r="G188" s="162" t="s">
        <v>118</v>
      </c>
      <c r="H188" s="163"/>
      <c r="I188" s="164"/>
      <c r="J188" s="165"/>
      <c r="K188" s="166" t="s">
        <v>1</v>
      </c>
      <c r="L188" s="167" t="s">
        <v>43</v>
      </c>
      <c r="M188" s="67"/>
      <c r="N188" s="168" t="e">
        <f>M188*#REF!</f>
        <v>#REF!</v>
      </c>
      <c r="O188" s="168">
        <v>0</v>
      </c>
      <c r="P188" s="168" t="e">
        <f>O188*#REF!</f>
        <v>#REF!</v>
      </c>
      <c r="Q188" s="168">
        <v>0</v>
      </c>
      <c r="R188" s="169" t="e">
        <f>Q188*#REF!</f>
        <v>#REF!</v>
      </c>
      <c r="S188" s="31"/>
      <c r="T188" s="31"/>
      <c r="U188" s="31"/>
      <c r="V188" s="31"/>
      <c r="W188" s="31"/>
      <c r="X188" s="31"/>
      <c r="Y188" s="31"/>
      <c r="Z188" s="31"/>
      <c r="AA188" s="31"/>
      <c r="AB188" s="31"/>
      <c r="AC188" s="31"/>
      <c r="AP188" s="170" t="s">
        <v>113</v>
      </c>
      <c r="AR188" s="170" t="s">
        <v>109</v>
      </c>
      <c r="AS188" s="170" t="s">
        <v>83</v>
      </c>
      <c r="AW188" s="14" t="s">
        <v>108</v>
      </c>
      <c r="BC188" s="171" t="e">
        <f>IF(L188="základní",#REF!,0)</f>
        <v>#REF!</v>
      </c>
      <c r="BD188" s="171">
        <f>IF(L188="snížená",#REF!,0)</f>
        <v>0</v>
      </c>
      <c r="BE188" s="171">
        <f>IF(L188="zákl. přenesená",#REF!,0)</f>
        <v>0</v>
      </c>
      <c r="BF188" s="171">
        <f>IF(L188="sníž. přenesená",#REF!,0)</f>
        <v>0</v>
      </c>
      <c r="BG188" s="171">
        <f>IF(L188="nulová",#REF!,0)</f>
        <v>0</v>
      </c>
      <c r="BH188" s="14" t="s">
        <v>83</v>
      </c>
      <c r="BI188" s="171" t="e">
        <f>ROUND(H188*#REF!,2)</f>
        <v>#REF!</v>
      </c>
      <c r="BJ188" s="14" t="s">
        <v>114</v>
      </c>
      <c r="BK188" s="170" t="s">
        <v>392</v>
      </c>
    </row>
    <row r="189" spans="1:63" s="2" customFormat="1" ht="16.5" customHeight="1">
      <c r="A189" s="31"/>
      <c r="B189" s="32"/>
      <c r="C189" s="159" t="s">
        <v>393</v>
      </c>
      <c r="D189" s="159" t="s">
        <v>109</v>
      </c>
      <c r="E189" s="160" t="s">
        <v>394</v>
      </c>
      <c r="F189" s="161" t="s">
        <v>395</v>
      </c>
      <c r="G189" s="162" t="s">
        <v>118</v>
      </c>
      <c r="H189" s="163"/>
      <c r="I189" s="164"/>
      <c r="J189" s="165"/>
      <c r="K189" s="166" t="s">
        <v>1</v>
      </c>
      <c r="L189" s="167" t="s">
        <v>43</v>
      </c>
      <c r="M189" s="67"/>
      <c r="N189" s="168" t="e">
        <f>M189*#REF!</f>
        <v>#REF!</v>
      </c>
      <c r="O189" s="168">
        <v>0</v>
      </c>
      <c r="P189" s="168" t="e">
        <f>O189*#REF!</f>
        <v>#REF!</v>
      </c>
      <c r="Q189" s="168">
        <v>0</v>
      </c>
      <c r="R189" s="169" t="e">
        <f>Q189*#REF!</f>
        <v>#REF!</v>
      </c>
      <c r="S189" s="31"/>
      <c r="T189" s="31"/>
      <c r="U189" s="31"/>
      <c r="V189" s="31"/>
      <c r="W189" s="31"/>
      <c r="X189" s="31"/>
      <c r="Y189" s="31"/>
      <c r="Z189" s="31"/>
      <c r="AA189" s="31"/>
      <c r="AB189" s="31"/>
      <c r="AC189" s="31"/>
      <c r="AP189" s="170" t="s">
        <v>113</v>
      </c>
      <c r="AR189" s="170" t="s">
        <v>109</v>
      </c>
      <c r="AS189" s="170" t="s">
        <v>83</v>
      </c>
      <c r="AW189" s="14" t="s">
        <v>108</v>
      </c>
      <c r="BC189" s="171" t="e">
        <f>IF(L189="základní",#REF!,0)</f>
        <v>#REF!</v>
      </c>
      <c r="BD189" s="171">
        <f>IF(L189="snížená",#REF!,0)</f>
        <v>0</v>
      </c>
      <c r="BE189" s="171">
        <f>IF(L189="zákl. přenesená",#REF!,0)</f>
        <v>0</v>
      </c>
      <c r="BF189" s="171">
        <f>IF(L189="sníž. přenesená",#REF!,0)</f>
        <v>0</v>
      </c>
      <c r="BG189" s="171">
        <f>IF(L189="nulová",#REF!,0)</f>
        <v>0</v>
      </c>
      <c r="BH189" s="14" t="s">
        <v>83</v>
      </c>
      <c r="BI189" s="171" t="e">
        <f>ROUND(H189*#REF!,2)</f>
        <v>#REF!</v>
      </c>
      <c r="BJ189" s="14" t="s">
        <v>114</v>
      </c>
      <c r="BK189" s="170" t="s">
        <v>396</v>
      </c>
    </row>
    <row r="190" spans="1:63" s="2" customFormat="1" ht="16.5" customHeight="1">
      <c r="A190" s="31"/>
      <c r="B190" s="32"/>
      <c r="C190" s="159" t="s">
        <v>397</v>
      </c>
      <c r="D190" s="159" t="s">
        <v>109</v>
      </c>
      <c r="E190" s="160" t="s">
        <v>398</v>
      </c>
      <c r="F190" s="161" t="s">
        <v>399</v>
      </c>
      <c r="G190" s="162" t="s">
        <v>118</v>
      </c>
      <c r="H190" s="163"/>
      <c r="I190" s="164"/>
      <c r="J190" s="165"/>
      <c r="K190" s="166" t="s">
        <v>1</v>
      </c>
      <c r="L190" s="167" t="s">
        <v>43</v>
      </c>
      <c r="M190" s="67"/>
      <c r="N190" s="168" t="e">
        <f>M190*#REF!</f>
        <v>#REF!</v>
      </c>
      <c r="O190" s="168">
        <v>0</v>
      </c>
      <c r="P190" s="168" t="e">
        <f>O190*#REF!</f>
        <v>#REF!</v>
      </c>
      <c r="Q190" s="168">
        <v>0</v>
      </c>
      <c r="R190" s="169" t="e">
        <f>Q190*#REF!</f>
        <v>#REF!</v>
      </c>
      <c r="S190" s="31"/>
      <c r="T190" s="31"/>
      <c r="U190" s="31"/>
      <c r="V190" s="31"/>
      <c r="W190" s="31"/>
      <c r="X190" s="31"/>
      <c r="Y190" s="31"/>
      <c r="Z190" s="31"/>
      <c r="AA190" s="31"/>
      <c r="AB190" s="31"/>
      <c r="AC190" s="31"/>
      <c r="AP190" s="170" t="s">
        <v>113</v>
      </c>
      <c r="AR190" s="170" t="s">
        <v>109</v>
      </c>
      <c r="AS190" s="170" t="s">
        <v>83</v>
      </c>
      <c r="AW190" s="14" t="s">
        <v>108</v>
      </c>
      <c r="BC190" s="171" t="e">
        <f>IF(L190="základní",#REF!,0)</f>
        <v>#REF!</v>
      </c>
      <c r="BD190" s="171">
        <f>IF(L190="snížená",#REF!,0)</f>
        <v>0</v>
      </c>
      <c r="BE190" s="171">
        <f>IF(L190="zákl. přenesená",#REF!,0)</f>
        <v>0</v>
      </c>
      <c r="BF190" s="171">
        <f>IF(L190="sníž. přenesená",#REF!,0)</f>
        <v>0</v>
      </c>
      <c r="BG190" s="171">
        <f>IF(L190="nulová",#REF!,0)</f>
        <v>0</v>
      </c>
      <c r="BH190" s="14" t="s">
        <v>83</v>
      </c>
      <c r="BI190" s="171" t="e">
        <f>ROUND(H190*#REF!,2)</f>
        <v>#REF!</v>
      </c>
      <c r="BJ190" s="14" t="s">
        <v>114</v>
      </c>
      <c r="BK190" s="170" t="s">
        <v>400</v>
      </c>
    </row>
    <row r="191" spans="1:63" s="2" customFormat="1" ht="16.5" customHeight="1">
      <c r="A191" s="31"/>
      <c r="B191" s="32"/>
      <c r="C191" s="159" t="s">
        <v>401</v>
      </c>
      <c r="D191" s="159" t="s">
        <v>109</v>
      </c>
      <c r="E191" s="160" t="s">
        <v>402</v>
      </c>
      <c r="F191" s="161" t="s">
        <v>403</v>
      </c>
      <c r="G191" s="162" t="s">
        <v>118</v>
      </c>
      <c r="H191" s="163"/>
      <c r="I191" s="164"/>
      <c r="J191" s="165"/>
      <c r="K191" s="166" t="s">
        <v>1</v>
      </c>
      <c r="L191" s="167" t="s">
        <v>43</v>
      </c>
      <c r="M191" s="67"/>
      <c r="N191" s="168" t="e">
        <f>M191*#REF!</f>
        <v>#REF!</v>
      </c>
      <c r="O191" s="168">
        <v>0</v>
      </c>
      <c r="P191" s="168" t="e">
        <f>O191*#REF!</f>
        <v>#REF!</v>
      </c>
      <c r="Q191" s="168">
        <v>0</v>
      </c>
      <c r="R191" s="169" t="e">
        <f>Q191*#REF!</f>
        <v>#REF!</v>
      </c>
      <c r="S191" s="31"/>
      <c r="T191" s="31"/>
      <c r="U191" s="31"/>
      <c r="V191" s="31"/>
      <c r="W191" s="31"/>
      <c r="X191" s="31"/>
      <c r="Y191" s="31"/>
      <c r="Z191" s="31"/>
      <c r="AA191" s="31"/>
      <c r="AB191" s="31"/>
      <c r="AC191" s="31"/>
      <c r="AP191" s="170" t="s">
        <v>113</v>
      </c>
      <c r="AR191" s="170" t="s">
        <v>109</v>
      </c>
      <c r="AS191" s="170" t="s">
        <v>83</v>
      </c>
      <c r="AW191" s="14" t="s">
        <v>108</v>
      </c>
      <c r="BC191" s="171" t="e">
        <f>IF(L191="základní",#REF!,0)</f>
        <v>#REF!</v>
      </c>
      <c r="BD191" s="171">
        <f>IF(L191="snížená",#REF!,0)</f>
        <v>0</v>
      </c>
      <c r="BE191" s="171">
        <f>IF(L191="zákl. přenesená",#REF!,0)</f>
        <v>0</v>
      </c>
      <c r="BF191" s="171">
        <f>IF(L191="sníž. přenesená",#REF!,0)</f>
        <v>0</v>
      </c>
      <c r="BG191" s="171">
        <f>IF(L191="nulová",#REF!,0)</f>
        <v>0</v>
      </c>
      <c r="BH191" s="14" t="s">
        <v>83</v>
      </c>
      <c r="BI191" s="171" t="e">
        <f>ROUND(H191*#REF!,2)</f>
        <v>#REF!</v>
      </c>
      <c r="BJ191" s="14" t="s">
        <v>114</v>
      </c>
      <c r="BK191" s="170" t="s">
        <v>404</v>
      </c>
    </row>
    <row r="192" spans="1:63" s="2" customFormat="1" ht="16.5" customHeight="1">
      <c r="A192" s="31"/>
      <c r="B192" s="32"/>
      <c r="C192" s="159" t="s">
        <v>405</v>
      </c>
      <c r="D192" s="159" t="s">
        <v>109</v>
      </c>
      <c r="E192" s="160" t="s">
        <v>406</v>
      </c>
      <c r="F192" s="161" t="s">
        <v>407</v>
      </c>
      <c r="G192" s="162" t="s">
        <v>118</v>
      </c>
      <c r="H192" s="163"/>
      <c r="I192" s="164"/>
      <c r="J192" s="165"/>
      <c r="K192" s="166" t="s">
        <v>1</v>
      </c>
      <c r="L192" s="167" t="s">
        <v>43</v>
      </c>
      <c r="M192" s="67"/>
      <c r="N192" s="168" t="e">
        <f>M192*#REF!</f>
        <v>#REF!</v>
      </c>
      <c r="O192" s="168">
        <v>0</v>
      </c>
      <c r="P192" s="168" t="e">
        <f>O192*#REF!</f>
        <v>#REF!</v>
      </c>
      <c r="Q192" s="168">
        <v>0</v>
      </c>
      <c r="R192" s="169" t="e">
        <f>Q192*#REF!</f>
        <v>#REF!</v>
      </c>
      <c r="S192" s="31"/>
      <c r="T192" s="31"/>
      <c r="U192" s="31"/>
      <c r="V192" s="31"/>
      <c r="W192" s="31"/>
      <c r="X192" s="31"/>
      <c r="Y192" s="31"/>
      <c r="Z192" s="31"/>
      <c r="AA192" s="31"/>
      <c r="AB192" s="31"/>
      <c r="AC192" s="31"/>
      <c r="AP192" s="170" t="s">
        <v>113</v>
      </c>
      <c r="AR192" s="170" t="s">
        <v>109</v>
      </c>
      <c r="AS192" s="170" t="s">
        <v>83</v>
      </c>
      <c r="AW192" s="14" t="s">
        <v>108</v>
      </c>
      <c r="BC192" s="171" t="e">
        <f>IF(L192="základní",#REF!,0)</f>
        <v>#REF!</v>
      </c>
      <c r="BD192" s="171">
        <f>IF(L192="snížená",#REF!,0)</f>
        <v>0</v>
      </c>
      <c r="BE192" s="171">
        <f>IF(L192="zákl. přenesená",#REF!,0)</f>
        <v>0</v>
      </c>
      <c r="BF192" s="171">
        <f>IF(L192="sníž. přenesená",#REF!,0)</f>
        <v>0</v>
      </c>
      <c r="BG192" s="171">
        <f>IF(L192="nulová",#REF!,0)</f>
        <v>0</v>
      </c>
      <c r="BH192" s="14" t="s">
        <v>83</v>
      </c>
      <c r="BI192" s="171" t="e">
        <f>ROUND(H192*#REF!,2)</f>
        <v>#REF!</v>
      </c>
      <c r="BJ192" s="14" t="s">
        <v>114</v>
      </c>
      <c r="BK192" s="170" t="s">
        <v>408</v>
      </c>
    </row>
    <row r="193" spans="1:63" s="2" customFormat="1" ht="16.5" customHeight="1">
      <c r="A193" s="31"/>
      <c r="B193" s="32"/>
      <c r="C193" s="159" t="s">
        <v>409</v>
      </c>
      <c r="D193" s="159" t="s">
        <v>109</v>
      </c>
      <c r="E193" s="160" t="s">
        <v>410</v>
      </c>
      <c r="F193" s="161" t="s">
        <v>411</v>
      </c>
      <c r="G193" s="162" t="s">
        <v>118</v>
      </c>
      <c r="H193" s="163"/>
      <c r="I193" s="164"/>
      <c r="J193" s="165"/>
      <c r="K193" s="166" t="s">
        <v>1</v>
      </c>
      <c r="L193" s="167" t="s">
        <v>43</v>
      </c>
      <c r="M193" s="67"/>
      <c r="N193" s="168" t="e">
        <f>M193*#REF!</f>
        <v>#REF!</v>
      </c>
      <c r="O193" s="168">
        <v>0</v>
      </c>
      <c r="P193" s="168" t="e">
        <f>O193*#REF!</f>
        <v>#REF!</v>
      </c>
      <c r="Q193" s="168">
        <v>0</v>
      </c>
      <c r="R193" s="169" t="e">
        <f>Q193*#REF!</f>
        <v>#REF!</v>
      </c>
      <c r="S193" s="31"/>
      <c r="T193" s="31"/>
      <c r="U193" s="31"/>
      <c r="V193" s="31"/>
      <c r="W193" s="31"/>
      <c r="X193" s="31"/>
      <c r="Y193" s="31"/>
      <c r="Z193" s="31"/>
      <c r="AA193" s="31"/>
      <c r="AB193" s="31"/>
      <c r="AC193" s="31"/>
      <c r="AP193" s="170" t="s">
        <v>113</v>
      </c>
      <c r="AR193" s="170" t="s">
        <v>109</v>
      </c>
      <c r="AS193" s="170" t="s">
        <v>83</v>
      </c>
      <c r="AW193" s="14" t="s">
        <v>108</v>
      </c>
      <c r="BC193" s="171" t="e">
        <f>IF(L193="základní",#REF!,0)</f>
        <v>#REF!</v>
      </c>
      <c r="BD193" s="171">
        <f>IF(L193="snížená",#REF!,0)</f>
        <v>0</v>
      </c>
      <c r="BE193" s="171">
        <f>IF(L193="zákl. přenesená",#REF!,0)</f>
        <v>0</v>
      </c>
      <c r="BF193" s="171">
        <f>IF(L193="sníž. přenesená",#REF!,0)</f>
        <v>0</v>
      </c>
      <c r="BG193" s="171">
        <f>IF(L193="nulová",#REF!,0)</f>
        <v>0</v>
      </c>
      <c r="BH193" s="14" t="s">
        <v>83</v>
      </c>
      <c r="BI193" s="171" t="e">
        <f>ROUND(H193*#REF!,2)</f>
        <v>#REF!</v>
      </c>
      <c r="BJ193" s="14" t="s">
        <v>114</v>
      </c>
      <c r="BK193" s="170" t="s">
        <v>412</v>
      </c>
    </row>
    <row r="194" spans="1:63" s="2" customFormat="1" ht="16.5" customHeight="1">
      <c r="A194" s="31"/>
      <c r="B194" s="32"/>
      <c r="C194" s="159" t="s">
        <v>413</v>
      </c>
      <c r="D194" s="159" t="s">
        <v>109</v>
      </c>
      <c r="E194" s="160" t="s">
        <v>414</v>
      </c>
      <c r="F194" s="161" t="s">
        <v>415</v>
      </c>
      <c r="G194" s="162" t="s">
        <v>118</v>
      </c>
      <c r="H194" s="163"/>
      <c r="I194" s="164"/>
      <c r="J194" s="165"/>
      <c r="K194" s="166" t="s">
        <v>1</v>
      </c>
      <c r="L194" s="167" t="s">
        <v>43</v>
      </c>
      <c r="M194" s="67"/>
      <c r="N194" s="168" t="e">
        <f>M194*#REF!</f>
        <v>#REF!</v>
      </c>
      <c r="O194" s="168">
        <v>0</v>
      </c>
      <c r="P194" s="168" t="e">
        <f>O194*#REF!</f>
        <v>#REF!</v>
      </c>
      <c r="Q194" s="168">
        <v>0</v>
      </c>
      <c r="R194" s="169" t="e">
        <f>Q194*#REF!</f>
        <v>#REF!</v>
      </c>
      <c r="S194" s="31"/>
      <c r="T194" s="31"/>
      <c r="U194" s="31"/>
      <c r="V194" s="31"/>
      <c r="W194" s="31"/>
      <c r="X194" s="31"/>
      <c r="Y194" s="31"/>
      <c r="Z194" s="31"/>
      <c r="AA194" s="31"/>
      <c r="AB194" s="31"/>
      <c r="AC194" s="31"/>
      <c r="AP194" s="170" t="s">
        <v>113</v>
      </c>
      <c r="AR194" s="170" t="s">
        <v>109</v>
      </c>
      <c r="AS194" s="170" t="s">
        <v>83</v>
      </c>
      <c r="AW194" s="14" t="s">
        <v>108</v>
      </c>
      <c r="BC194" s="171" t="e">
        <f>IF(L194="základní",#REF!,0)</f>
        <v>#REF!</v>
      </c>
      <c r="BD194" s="171">
        <f>IF(L194="snížená",#REF!,0)</f>
        <v>0</v>
      </c>
      <c r="BE194" s="171">
        <f>IF(L194="zákl. přenesená",#REF!,0)</f>
        <v>0</v>
      </c>
      <c r="BF194" s="171">
        <f>IF(L194="sníž. přenesená",#REF!,0)</f>
        <v>0</v>
      </c>
      <c r="BG194" s="171">
        <f>IF(L194="nulová",#REF!,0)</f>
        <v>0</v>
      </c>
      <c r="BH194" s="14" t="s">
        <v>83</v>
      </c>
      <c r="BI194" s="171" t="e">
        <f>ROUND(H194*#REF!,2)</f>
        <v>#REF!</v>
      </c>
      <c r="BJ194" s="14" t="s">
        <v>114</v>
      </c>
      <c r="BK194" s="170" t="s">
        <v>416</v>
      </c>
    </row>
    <row r="195" spans="1:63" s="2" customFormat="1" ht="16.5" customHeight="1">
      <c r="A195" s="31"/>
      <c r="B195" s="32"/>
      <c r="C195" s="159" t="s">
        <v>417</v>
      </c>
      <c r="D195" s="159" t="s">
        <v>109</v>
      </c>
      <c r="E195" s="160" t="s">
        <v>418</v>
      </c>
      <c r="F195" s="161" t="s">
        <v>419</v>
      </c>
      <c r="G195" s="162" t="s">
        <v>118</v>
      </c>
      <c r="H195" s="163"/>
      <c r="I195" s="164"/>
      <c r="J195" s="165"/>
      <c r="K195" s="166" t="s">
        <v>1</v>
      </c>
      <c r="L195" s="167" t="s">
        <v>43</v>
      </c>
      <c r="M195" s="67"/>
      <c r="N195" s="168" t="e">
        <f>M195*#REF!</f>
        <v>#REF!</v>
      </c>
      <c r="O195" s="168">
        <v>0</v>
      </c>
      <c r="P195" s="168" t="e">
        <f>O195*#REF!</f>
        <v>#REF!</v>
      </c>
      <c r="Q195" s="168">
        <v>0</v>
      </c>
      <c r="R195" s="169" t="e">
        <f>Q195*#REF!</f>
        <v>#REF!</v>
      </c>
      <c r="S195" s="31"/>
      <c r="T195" s="31"/>
      <c r="U195" s="31"/>
      <c r="V195" s="31"/>
      <c r="W195" s="31"/>
      <c r="X195" s="31"/>
      <c r="Y195" s="31"/>
      <c r="Z195" s="31"/>
      <c r="AA195" s="31"/>
      <c r="AB195" s="31"/>
      <c r="AC195" s="31"/>
      <c r="AP195" s="170" t="s">
        <v>113</v>
      </c>
      <c r="AR195" s="170" t="s">
        <v>109</v>
      </c>
      <c r="AS195" s="170" t="s">
        <v>83</v>
      </c>
      <c r="AW195" s="14" t="s">
        <v>108</v>
      </c>
      <c r="BC195" s="171" t="e">
        <f>IF(L195="základní",#REF!,0)</f>
        <v>#REF!</v>
      </c>
      <c r="BD195" s="171">
        <f>IF(L195="snížená",#REF!,0)</f>
        <v>0</v>
      </c>
      <c r="BE195" s="171">
        <f>IF(L195="zákl. přenesená",#REF!,0)</f>
        <v>0</v>
      </c>
      <c r="BF195" s="171">
        <f>IF(L195="sníž. přenesená",#REF!,0)</f>
        <v>0</v>
      </c>
      <c r="BG195" s="171">
        <f>IF(L195="nulová",#REF!,0)</f>
        <v>0</v>
      </c>
      <c r="BH195" s="14" t="s">
        <v>83</v>
      </c>
      <c r="BI195" s="171" t="e">
        <f>ROUND(H195*#REF!,2)</f>
        <v>#REF!</v>
      </c>
      <c r="BJ195" s="14" t="s">
        <v>114</v>
      </c>
      <c r="BK195" s="170" t="s">
        <v>420</v>
      </c>
    </row>
    <row r="196" spans="1:63" s="2" customFormat="1" ht="16.5" customHeight="1">
      <c r="A196" s="31"/>
      <c r="B196" s="32"/>
      <c r="C196" s="159" t="s">
        <v>421</v>
      </c>
      <c r="D196" s="159" t="s">
        <v>109</v>
      </c>
      <c r="E196" s="160" t="s">
        <v>422</v>
      </c>
      <c r="F196" s="161" t="s">
        <v>423</v>
      </c>
      <c r="G196" s="162" t="s">
        <v>118</v>
      </c>
      <c r="H196" s="163"/>
      <c r="I196" s="164"/>
      <c r="J196" s="165"/>
      <c r="K196" s="166" t="s">
        <v>1</v>
      </c>
      <c r="L196" s="167" t="s">
        <v>43</v>
      </c>
      <c r="M196" s="67"/>
      <c r="N196" s="168" t="e">
        <f>M196*#REF!</f>
        <v>#REF!</v>
      </c>
      <c r="O196" s="168">
        <v>0</v>
      </c>
      <c r="P196" s="168" t="e">
        <f>O196*#REF!</f>
        <v>#REF!</v>
      </c>
      <c r="Q196" s="168">
        <v>0</v>
      </c>
      <c r="R196" s="169" t="e">
        <f>Q196*#REF!</f>
        <v>#REF!</v>
      </c>
      <c r="S196" s="31"/>
      <c r="T196" s="31"/>
      <c r="U196" s="31"/>
      <c r="V196" s="31"/>
      <c r="W196" s="31"/>
      <c r="X196" s="31"/>
      <c r="Y196" s="31"/>
      <c r="Z196" s="31"/>
      <c r="AA196" s="31"/>
      <c r="AB196" s="31"/>
      <c r="AC196" s="31"/>
      <c r="AP196" s="170" t="s">
        <v>113</v>
      </c>
      <c r="AR196" s="170" t="s">
        <v>109</v>
      </c>
      <c r="AS196" s="170" t="s">
        <v>83</v>
      </c>
      <c r="AW196" s="14" t="s">
        <v>108</v>
      </c>
      <c r="BC196" s="171" t="e">
        <f>IF(L196="základní",#REF!,0)</f>
        <v>#REF!</v>
      </c>
      <c r="BD196" s="171">
        <f>IF(L196="snížená",#REF!,0)</f>
        <v>0</v>
      </c>
      <c r="BE196" s="171">
        <f>IF(L196="zákl. přenesená",#REF!,0)</f>
        <v>0</v>
      </c>
      <c r="BF196" s="171">
        <f>IF(L196="sníž. přenesená",#REF!,0)</f>
        <v>0</v>
      </c>
      <c r="BG196" s="171">
        <f>IF(L196="nulová",#REF!,0)</f>
        <v>0</v>
      </c>
      <c r="BH196" s="14" t="s">
        <v>83</v>
      </c>
      <c r="BI196" s="171" t="e">
        <f>ROUND(H196*#REF!,2)</f>
        <v>#REF!</v>
      </c>
      <c r="BJ196" s="14" t="s">
        <v>114</v>
      </c>
      <c r="BK196" s="170" t="s">
        <v>424</v>
      </c>
    </row>
    <row r="197" spans="1:63" s="2" customFormat="1" ht="16.5" customHeight="1">
      <c r="A197" s="31"/>
      <c r="B197" s="32"/>
      <c r="C197" s="159" t="s">
        <v>425</v>
      </c>
      <c r="D197" s="159" t="s">
        <v>109</v>
      </c>
      <c r="E197" s="160" t="s">
        <v>426</v>
      </c>
      <c r="F197" s="161" t="s">
        <v>427</v>
      </c>
      <c r="G197" s="162" t="s">
        <v>118</v>
      </c>
      <c r="H197" s="163"/>
      <c r="I197" s="164"/>
      <c r="J197" s="165"/>
      <c r="K197" s="166" t="s">
        <v>1</v>
      </c>
      <c r="L197" s="167" t="s">
        <v>43</v>
      </c>
      <c r="M197" s="67"/>
      <c r="N197" s="168" t="e">
        <f>M197*#REF!</f>
        <v>#REF!</v>
      </c>
      <c r="O197" s="168">
        <v>0</v>
      </c>
      <c r="P197" s="168" t="e">
        <f>O197*#REF!</f>
        <v>#REF!</v>
      </c>
      <c r="Q197" s="168">
        <v>0</v>
      </c>
      <c r="R197" s="169" t="e">
        <f>Q197*#REF!</f>
        <v>#REF!</v>
      </c>
      <c r="S197" s="31"/>
      <c r="T197" s="31"/>
      <c r="U197" s="31"/>
      <c r="V197" s="31"/>
      <c r="W197" s="31"/>
      <c r="X197" s="31"/>
      <c r="Y197" s="31"/>
      <c r="Z197" s="31"/>
      <c r="AA197" s="31"/>
      <c r="AB197" s="31"/>
      <c r="AC197" s="31"/>
      <c r="AP197" s="170" t="s">
        <v>113</v>
      </c>
      <c r="AR197" s="170" t="s">
        <v>109</v>
      </c>
      <c r="AS197" s="170" t="s">
        <v>83</v>
      </c>
      <c r="AW197" s="14" t="s">
        <v>108</v>
      </c>
      <c r="BC197" s="171" t="e">
        <f>IF(L197="základní",#REF!,0)</f>
        <v>#REF!</v>
      </c>
      <c r="BD197" s="171">
        <f>IF(L197="snížená",#REF!,0)</f>
        <v>0</v>
      </c>
      <c r="BE197" s="171">
        <f>IF(L197="zákl. přenesená",#REF!,0)</f>
        <v>0</v>
      </c>
      <c r="BF197" s="171">
        <f>IF(L197="sníž. přenesená",#REF!,0)</f>
        <v>0</v>
      </c>
      <c r="BG197" s="171">
        <f>IF(L197="nulová",#REF!,0)</f>
        <v>0</v>
      </c>
      <c r="BH197" s="14" t="s">
        <v>83</v>
      </c>
      <c r="BI197" s="171" t="e">
        <f>ROUND(H197*#REF!,2)</f>
        <v>#REF!</v>
      </c>
      <c r="BJ197" s="14" t="s">
        <v>114</v>
      </c>
      <c r="BK197" s="170" t="s">
        <v>428</v>
      </c>
    </row>
    <row r="198" spans="1:63" s="2" customFormat="1" ht="16.5" customHeight="1">
      <c r="A198" s="31"/>
      <c r="B198" s="32"/>
      <c r="C198" s="159" t="s">
        <v>429</v>
      </c>
      <c r="D198" s="159" t="s">
        <v>109</v>
      </c>
      <c r="E198" s="160" t="s">
        <v>430</v>
      </c>
      <c r="F198" s="161" t="s">
        <v>431</v>
      </c>
      <c r="G198" s="162" t="s">
        <v>118</v>
      </c>
      <c r="H198" s="163"/>
      <c r="I198" s="164"/>
      <c r="J198" s="165"/>
      <c r="K198" s="166" t="s">
        <v>1</v>
      </c>
      <c r="L198" s="167" t="s">
        <v>43</v>
      </c>
      <c r="M198" s="67"/>
      <c r="N198" s="168" t="e">
        <f>M198*#REF!</f>
        <v>#REF!</v>
      </c>
      <c r="O198" s="168">
        <v>0</v>
      </c>
      <c r="P198" s="168" t="e">
        <f>O198*#REF!</f>
        <v>#REF!</v>
      </c>
      <c r="Q198" s="168">
        <v>0</v>
      </c>
      <c r="R198" s="169" t="e">
        <f>Q198*#REF!</f>
        <v>#REF!</v>
      </c>
      <c r="S198" s="31"/>
      <c r="T198" s="31"/>
      <c r="U198" s="31"/>
      <c r="V198" s="31"/>
      <c r="W198" s="31"/>
      <c r="X198" s="31"/>
      <c r="Y198" s="31"/>
      <c r="Z198" s="31"/>
      <c r="AA198" s="31"/>
      <c r="AB198" s="31"/>
      <c r="AC198" s="31"/>
      <c r="AP198" s="170" t="s">
        <v>113</v>
      </c>
      <c r="AR198" s="170" t="s">
        <v>109</v>
      </c>
      <c r="AS198" s="170" t="s">
        <v>83</v>
      </c>
      <c r="AW198" s="14" t="s">
        <v>108</v>
      </c>
      <c r="BC198" s="171" t="e">
        <f>IF(L198="základní",#REF!,0)</f>
        <v>#REF!</v>
      </c>
      <c r="BD198" s="171">
        <f>IF(L198="snížená",#REF!,0)</f>
        <v>0</v>
      </c>
      <c r="BE198" s="171">
        <f>IF(L198="zákl. přenesená",#REF!,0)</f>
        <v>0</v>
      </c>
      <c r="BF198" s="171">
        <f>IF(L198="sníž. přenesená",#REF!,0)</f>
        <v>0</v>
      </c>
      <c r="BG198" s="171">
        <f>IF(L198="nulová",#REF!,0)</f>
        <v>0</v>
      </c>
      <c r="BH198" s="14" t="s">
        <v>83</v>
      </c>
      <c r="BI198" s="171" t="e">
        <f>ROUND(H198*#REF!,2)</f>
        <v>#REF!</v>
      </c>
      <c r="BJ198" s="14" t="s">
        <v>114</v>
      </c>
      <c r="BK198" s="170" t="s">
        <v>432</v>
      </c>
    </row>
    <row r="199" spans="1:63" s="2" customFormat="1" ht="16.5" customHeight="1">
      <c r="A199" s="31"/>
      <c r="B199" s="32"/>
      <c r="C199" s="159" t="s">
        <v>433</v>
      </c>
      <c r="D199" s="159" t="s">
        <v>109</v>
      </c>
      <c r="E199" s="160" t="s">
        <v>434</v>
      </c>
      <c r="F199" s="161" t="s">
        <v>435</v>
      </c>
      <c r="G199" s="162" t="s">
        <v>118</v>
      </c>
      <c r="H199" s="163"/>
      <c r="I199" s="164"/>
      <c r="J199" s="165"/>
      <c r="K199" s="166" t="s">
        <v>1</v>
      </c>
      <c r="L199" s="167" t="s">
        <v>43</v>
      </c>
      <c r="M199" s="67"/>
      <c r="N199" s="168" t="e">
        <f>M199*#REF!</f>
        <v>#REF!</v>
      </c>
      <c r="O199" s="168">
        <v>0</v>
      </c>
      <c r="P199" s="168" t="e">
        <f>O199*#REF!</f>
        <v>#REF!</v>
      </c>
      <c r="Q199" s="168">
        <v>0</v>
      </c>
      <c r="R199" s="169" t="e">
        <f>Q199*#REF!</f>
        <v>#REF!</v>
      </c>
      <c r="S199" s="31"/>
      <c r="T199" s="31"/>
      <c r="U199" s="31"/>
      <c r="V199" s="31"/>
      <c r="W199" s="31"/>
      <c r="X199" s="31"/>
      <c r="Y199" s="31"/>
      <c r="Z199" s="31"/>
      <c r="AA199" s="31"/>
      <c r="AB199" s="31"/>
      <c r="AC199" s="31"/>
      <c r="AP199" s="170" t="s">
        <v>113</v>
      </c>
      <c r="AR199" s="170" t="s">
        <v>109</v>
      </c>
      <c r="AS199" s="170" t="s">
        <v>83</v>
      </c>
      <c r="AW199" s="14" t="s">
        <v>108</v>
      </c>
      <c r="BC199" s="171" t="e">
        <f>IF(L199="základní",#REF!,0)</f>
        <v>#REF!</v>
      </c>
      <c r="BD199" s="171">
        <f>IF(L199="snížená",#REF!,0)</f>
        <v>0</v>
      </c>
      <c r="BE199" s="171">
        <f>IF(L199="zákl. přenesená",#REF!,0)</f>
        <v>0</v>
      </c>
      <c r="BF199" s="171">
        <f>IF(L199="sníž. přenesená",#REF!,0)</f>
        <v>0</v>
      </c>
      <c r="BG199" s="171">
        <f>IF(L199="nulová",#REF!,0)</f>
        <v>0</v>
      </c>
      <c r="BH199" s="14" t="s">
        <v>83</v>
      </c>
      <c r="BI199" s="171" t="e">
        <f>ROUND(H199*#REF!,2)</f>
        <v>#REF!</v>
      </c>
      <c r="BJ199" s="14" t="s">
        <v>114</v>
      </c>
      <c r="BK199" s="170" t="s">
        <v>436</v>
      </c>
    </row>
    <row r="200" spans="1:63" s="2" customFormat="1" ht="16.5" customHeight="1">
      <c r="A200" s="31"/>
      <c r="B200" s="32"/>
      <c r="C200" s="159" t="s">
        <v>437</v>
      </c>
      <c r="D200" s="159" t="s">
        <v>109</v>
      </c>
      <c r="E200" s="160" t="s">
        <v>438</v>
      </c>
      <c r="F200" s="161" t="s">
        <v>439</v>
      </c>
      <c r="G200" s="162" t="s">
        <v>280</v>
      </c>
      <c r="H200" s="163"/>
      <c r="I200" s="164"/>
      <c r="J200" s="165"/>
      <c r="K200" s="166" t="s">
        <v>1</v>
      </c>
      <c r="L200" s="167" t="s">
        <v>43</v>
      </c>
      <c r="M200" s="67"/>
      <c r="N200" s="168" t="e">
        <f>M200*#REF!</f>
        <v>#REF!</v>
      </c>
      <c r="O200" s="168">
        <v>0</v>
      </c>
      <c r="P200" s="168" t="e">
        <f>O200*#REF!</f>
        <v>#REF!</v>
      </c>
      <c r="Q200" s="168">
        <v>0</v>
      </c>
      <c r="R200" s="169" t="e">
        <f>Q200*#REF!</f>
        <v>#REF!</v>
      </c>
      <c r="S200" s="31"/>
      <c r="T200" s="31"/>
      <c r="U200" s="31"/>
      <c r="V200" s="31"/>
      <c r="W200" s="31"/>
      <c r="X200" s="31"/>
      <c r="Y200" s="31"/>
      <c r="Z200" s="31"/>
      <c r="AA200" s="31"/>
      <c r="AB200" s="31"/>
      <c r="AC200" s="31"/>
      <c r="AP200" s="170" t="s">
        <v>113</v>
      </c>
      <c r="AR200" s="170" t="s">
        <v>109</v>
      </c>
      <c r="AS200" s="170" t="s">
        <v>83</v>
      </c>
      <c r="AW200" s="14" t="s">
        <v>108</v>
      </c>
      <c r="BC200" s="171" t="e">
        <f>IF(L200="základní",#REF!,0)</f>
        <v>#REF!</v>
      </c>
      <c r="BD200" s="171">
        <f>IF(L200="snížená",#REF!,0)</f>
        <v>0</v>
      </c>
      <c r="BE200" s="171">
        <f>IF(L200="zákl. přenesená",#REF!,0)</f>
        <v>0</v>
      </c>
      <c r="BF200" s="171">
        <f>IF(L200="sníž. přenesená",#REF!,0)</f>
        <v>0</v>
      </c>
      <c r="BG200" s="171">
        <f>IF(L200="nulová",#REF!,0)</f>
        <v>0</v>
      </c>
      <c r="BH200" s="14" t="s">
        <v>83</v>
      </c>
      <c r="BI200" s="171" t="e">
        <f>ROUND(H200*#REF!,2)</f>
        <v>#REF!</v>
      </c>
      <c r="BJ200" s="14" t="s">
        <v>114</v>
      </c>
      <c r="BK200" s="170" t="s">
        <v>440</v>
      </c>
    </row>
    <row r="201" spans="1:63" s="2" customFormat="1" ht="16.5" customHeight="1">
      <c r="A201" s="31"/>
      <c r="B201" s="32"/>
      <c r="C201" s="159" t="s">
        <v>441</v>
      </c>
      <c r="D201" s="159" t="s">
        <v>109</v>
      </c>
      <c r="E201" s="160" t="s">
        <v>442</v>
      </c>
      <c r="F201" s="161" t="s">
        <v>443</v>
      </c>
      <c r="G201" s="162" t="s">
        <v>118</v>
      </c>
      <c r="H201" s="163"/>
      <c r="I201" s="164"/>
      <c r="J201" s="165"/>
      <c r="K201" s="166" t="s">
        <v>1</v>
      </c>
      <c r="L201" s="167" t="s">
        <v>43</v>
      </c>
      <c r="M201" s="67"/>
      <c r="N201" s="168" t="e">
        <f>M201*#REF!</f>
        <v>#REF!</v>
      </c>
      <c r="O201" s="168">
        <v>0</v>
      </c>
      <c r="P201" s="168" t="e">
        <f>O201*#REF!</f>
        <v>#REF!</v>
      </c>
      <c r="Q201" s="168">
        <v>0</v>
      </c>
      <c r="R201" s="169" t="e">
        <f>Q201*#REF!</f>
        <v>#REF!</v>
      </c>
      <c r="S201" s="31"/>
      <c r="T201" s="31"/>
      <c r="U201" s="31"/>
      <c r="V201" s="31"/>
      <c r="W201" s="31"/>
      <c r="X201" s="31"/>
      <c r="Y201" s="31"/>
      <c r="Z201" s="31"/>
      <c r="AA201" s="31"/>
      <c r="AB201" s="31"/>
      <c r="AC201" s="31"/>
      <c r="AP201" s="170" t="s">
        <v>113</v>
      </c>
      <c r="AR201" s="170" t="s">
        <v>109</v>
      </c>
      <c r="AS201" s="170" t="s">
        <v>83</v>
      </c>
      <c r="AW201" s="14" t="s">
        <v>108</v>
      </c>
      <c r="BC201" s="171" t="e">
        <f>IF(L201="základní",#REF!,0)</f>
        <v>#REF!</v>
      </c>
      <c r="BD201" s="171">
        <f>IF(L201="snížená",#REF!,0)</f>
        <v>0</v>
      </c>
      <c r="BE201" s="171">
        <f>IF(L201="zákl. přenesená",#REF!,0)</f>
        <v>0</v>
      </c>
      <c r="BF201" s="171">
        <f>IF(L201="sníž. přenesená",#REF!,0)</f>
        <v>0</v>
      </c>
      <c r="BG201" s="171">
        <f>IF(L201="nulová",#REF!,0)</f>
        <v>0</v>
      </c>
      <c r="BH201" s="14" t="s">
        <v>83</v>
      </c>
      <c r="BI201" s="171" t="e">
        <f>ROUND(H201*#REF!,2)</f>
        <v>#REF!</v>
      </c>
      <c r="BJ201" s="14" t="s">
        <v>114</v>
      </c>
      <c r="BK201" s="170" t="s">
        <v>444</v>
      </c>
    </row>
    <row r="202" spans="1:63" s="2" customFormat="1" ht="16.5" customHeight="1">
      <c r="A202" s="31"/>
      <c r="B202" s="32"/>
      <c r="C202" s="159" t="s">
        <v>445</v>
      </c>
      <c r="D202" s="159" t="s">
        <v>109</v>
      </c>
      <c r="E202" s="160" t="s">
        <v>446</v>
      </c>
      <c r="F202" s="161" t="s">
        <v>447</v>
      </c>
      <c r="G202" s="162" t="s">
        <v>118</v>
      </c>
      <c r="H202" s="163"/>
      <c r="I202" s="164"/>
      <c r="J202" s="165"/>
      <c r="K202" s="166" t="s">
        <v>1</v>
      </c>
      <c r="L202" s="167" t="s">
        <v>43</v>
      </c>
      <c r="M202" s="67"/>
      <c r="N202" s="168" t="e">
        <f>M202*#REF!</f>
        <v>#REF!</v>
      </c>
      <c r="O202" s="168">
        <v>0</v>
      </c>
      <c r="P202" s="168" t="e">
        <f>O202*#REF!</f>
        <v>#REF!</v>
      </c>
      <c r="Q202" s="168">
        <v>0</v>
      </c>
      <c r="R202" s="169" t="e">
        <f>Q202*#REF!</f>
        <v>#REF!</v>
      </c>
      <c r="S202" s="31"/>
      <c r="T202" s="31"/>
      <c r="U202" s="31"/>
      <c r="V202" s="31"/>
      <c r="W202" s="31"/>
      <c r="X202" s="31"/>
      <c r="Y202" s="31"/>
      <c r="Z202" s="31"/>
      <c r="AA202" s="31"/>
      <c r="AB202" s="31"/>
      <c r="AC202" s="31"/>
      <c r="AP202" s="170" t="s">
        <v>113</v>
      </c>
      <c r="AR202" s="170" t="s">
        <v>109</v>
      </c>
      <c r="AS202" s="170" t="s">
        <v>83</v>
      </c>
      <c r="AW202" s="14" t="s">
        <v>108</v>
      </c>
      <c r="BC202" s="171" t="e">
        <f>IF(L202="základní",#REF!,0)</f>
        <v>#REF!</v>
      </c>
      <c r="BD202" s="171">
        <f>IF(L202="snížená",#REF!,0)</f>
        <v>0</v>
      </c>
      <c r="BE202" s="171">
        <f>IF(L202="zákl. přenesená",#REF!,0)</f>
        <v>0</v>
      </c>
      <c r="BF202" s="171">
        <f>IF(L202="sníž. přenesená",#REF!,0)</f>
        <v>0</v>
      </c>
      <c r="BG202" s="171">
        <f>IF(L202="nulová",#REF!,0)</f>
        <v>0</v>
      </c>
      <c r="BH202" s="14" t="s">
        <v>83</v>
      </c>
      <c r="BI202" s="171" t="e">
        <f>ROUND(H202*#REF!,2)</f>
        <v>#REF!</v>
      </c>
      <c r="BJ202" s="14" t="s">
        <v>114</v>
      </c>
      <c r="BK202" s="170" t="s">
        <v>448</v>
      </c>
    </row>
    <row r="203" spans="1:63" s="2" customFormat="1" ht="16.5" customHeight="1">
      <c r="A203" s="31"/>
      <c r="B203" s="32"/>
      <c r="C203" s="159" t="s">
        <v>449</v>
      </c>
      <c r="D203" s="159" t="s">
        <v>109</v>
      </c>
      <c r="E203" s="160" t="s">
        <v>450</v>
      </c>
      <c r="F203" s="161" t="s">
        <v>451</v>
      </c>
      <c r="G203" s="162" t="s">
        <v>112</v>
      </c>
      <c r="H203" s="163"/>
      <c r="I203" s="164"/>
      <c r="J203" s="165"/>
      <c r="K203" s="166" t="s">
        <v>1</v>
      </c>
      <c r="L203" s="167" t="s">
        <v>43</v>
      </c>
      <c r="M203" s="67"/>
      <c r="N203" s="168" t="e">
        <f>M203*#REF!</f>
        <v>#REF!</v>
      </c>
      <c r="O203" s="168">
        <v>0</v>
      </c>
      <c r="P203" s="168" t="e">
        <f>O203*#REF!</f>
        <v>#REF!</v>
      </c>
      <c r="Q203" s="168">
        <v>0</v>
      </c>
      <c r="R203" s="169" t="e">
        <f>Q203*#REF!</f>
        <v>#REF!</v>
      </c>
      <c r="S203" s="31"/>
      <c r="T203" s="31"/>
      <c r="U203" s="31"/>
      <c r="V203" s="31"/>
      <c r="W203" s="31"/>
      <c r="X203" s="31"/>
      <c r="Y203" s="31"/>
      <c r="Z203" s="31"/>
      <c r="AA203" s="31"/>
      <c r="AB203" s="31"/>
      <c r="AC203" s="31"/>
      <c r="AP203" s="170" t="s">
        <v>113</v>
      </c>
      <c r="AR203" s="170" t="s">
        <v>109</v>
      </c>
      <c r="AS203" s="170" t="s">
        <v>83</v>
      </c>
      <c r="AW203" s="14" t="s">
        <v>108</v>
      </c>
      <c r="BC203" s="171" t="e">
        <f>IF(L203="základní",#REF!,0)</f>
        <v>#REF!</v>
      </c>
      <c r="BD203" s="171">
        <f>IF(L203="snížená",#REF!,0)</f>
        <v>0</v>
      </c>
      <c r="BE203" s="171">
        <f>IF(L203="zákl. přenesená",#REF!,0)</f>
        <v>0</v>
      </c>
      <c r="BF203" s="171">
        <f>IF(L203="sníž. přenesená",#REF!,0)</f>
        <v>0</v>
      </c>
      <c r="BG203" s="171">
        <f>IF(L203="nulová",#REF!,0)</f>
        <v>0</v>
      </c>
      <c r="BH203" s="14" t="s">
        <v>83</v>
      </c>
      <c r="BI203" s="171" t="e">
        <f>ROUND(H203*#REF!,2)</f>
        <v>#REF!</v>
      </c>
      <c r="BJ203" s="14" t="s">
        <v>114</v>
      </c>
      <c r="BK203" s="170" t="s">
        <v>452</v>
      </c>
    </row>
    <row r="204" spans="1:63" s="2" customFormat="1" ht="16.5" customHeight="1">
      <c r="A204" s="31"/>
      <c r="B204" s="32"/>
      <c r="C204" s="159" t="s">
        <v>453</v>
      </c>
      <c r="D204" s="159" t="s">
        <v>109</v>
      </c>
      <c r="E204" s="160" t="s">
        <v>454</v>
      </c>
      <c r="F204" s="161" t="s">
        <v>455</v>
      </c>
      <c r="G204" s="162" t="s">
        <v>112</v>
      </c>
      <c r="H204" s="163"/>
      <c r="I204" s="164"/>
      <c r="J204" s="165"/>
      <c r="K204" s="166" t="s">
        <v>1</v>
      </c>
      <c r="L204" s="167" t="s">
        <v>43</v>
      </c>
      <c r="M204" s="67"/>
      <c r="N204" s="168" t="e">
        <f>M204*#REF!</f>
        <v>#REF!</v>
      </c>
      <c r="O204" s="168">
        <v>0</v>
      </c>
      <c r="P204" s="168" t="e">
        <f>O204*#REF!</f>
        <v>#REF!</v>
      </c>
      <c r="Q204" s="168">
        <v>0</v>
      </c>
      <c r="R204" s="169" t="e">
        <f>Q204*#REF!</f>
        <v>#REF!</v>
      </c>
      <c r="S204" s="31"/>
      <c r="T204" s="31"/>
      <c r="U204" s="31"/>
      <c r="V204" s="31"/>
      <c r="W204" s="31"/>
      <c r="X204" s="31"/>
      <c r="Y204" s="31"/>
      <c r="Z204" s="31"/>
      <c r="AA204" s="31"/>
      <c r="AB204" s="31"/>
      <c r="AC204" s="31"/>
      <c r="AP204" s="170" t="s">
        <v>113</v>
      </c>
      <c r="AR204" s="170" t="s">
        <v>109</v>
      </c>
      <c r="AS204" s="170" t="s">
        <v>83</v>
      </c>
      <c r="AW204" s="14" t="s">
        <v>108</v>
      </c>
      <c r="BC204" s="171" t="e">
        <f>IF(L204="základní",#REF!,0)</f>
        <v>#REF!</v>
      </c>
      <c r="BD204" s="171">
        <f>IF(L204="snížená",#REF!,0)</f>
        <v>0</v>
      </c>
      <c r="BE204" s="171">
        <f>IF(L204="zákl. přenesená",#REF!,0)</f>
        <v>0</v>
      </c>
      <c r="BF204" s="171">
        <f>IF(L204="sníž. přenesená",#REF!,0)</f>
        <v>0</v>
      </c>
      <c r="BG204" s="171">
        <f>IF(L204="nulová",#REF!,0)</f>
        <v>0</v>
      </c>
      <c r="BH204" s="14" t="s">
        <v>83</v>
      </c>
      <c r="BI204" s="171" t="e">
        <f>ROUND(H204*#REF!,2)</f>
        <v>#REF!</v>
      </c>
      <c r="BJ204" s="14" t="s">
        <v>114</v>
      </c>
      <c r="BK204" s="170" t="s">
        <v>456</v>
      </c>
    </row>
    <row r="205" spans="1:63" s="2" customFormat="1" ht="16.5" customHeight="1">
      <c r="A205" s="31"/>
      <c r="B205" s="32"/>
      <c r="C205" s="159" t="s">
        <v>457</v>
      </c>
      <c r="D205" s="159" t="s">
        <v>109</v>
      </c>
      <c r="E205" s="160" t="s">
        <v>458</v>
      </c>
      <c r="F205" s="161" t="s">
        <v>459</v>
      </c>
      <c r="G205" s="162" t="s">
        <v>112</v>
      </c>
      <c r="H205" s="163"/>
      <c r="I205" s="164"/>
      <c r="J205" s="165"/>
      <c r="K205" s="166" t="s">
        <v>1</v>
      </c>
      <c r="L205" s="167" t="s">
        <v>43</v>
      </c>
      <c r="M205" s="67"/>
      <c r="N205" s="168" t="e">
        <f>M205*#REF!</f>
        <v>#REF!</v>
      </c>
      <c r="O205" s="168">
        <v>0</v>
      </c>
      <c r="P205" s="168" t="e">
        <f>O205*#REF!</f>
        <v>#REF!</v>
      </c>
      <c r="Q205" s="168">
        <v>0</v>
      </c>
      <c r="R205" s="169" t="e">
        <f>Q205*#REF!</f>
        <v>#REF!</v>
      </c>
      <c r="S205" s="31"/>
      <c r="T205" s="31"/>
      <c r="U205" s="31"/>
      <c r="V205" s="31"/>
      <c r="W205" s="31"/>
      <c r="X205" s="31"/>
      <c r="Y205" s="31"/>
      <c r="Z205" s="31"/>
      <c r="AA205" s="31"/>
      <c r="AB205" s="31"/>
      <c r="AC205" s="31"/>
      <c r="AP205" s="170" t="s">
        <v>113</v>
      </c>
      <c r="AR205" s="170" t="s">
        <v>109</v>
      </c>
      <c r="AS205" s="170" t="s">
        <v>83</v>
      </c>
      <c r="AW205" s="14" t="s">
        <v>108</v>
      </c>
      <c r="BC205" s="171" t="e">
        <f>IF(L205="základní",#REF!,0)</f>
        <v>#REF!</v>
      </c>
      <c r="BD205" s="171">
        <f>IF(L205="snížená",#REF!,0)</f>
        <v>0</v>
      </c>
      <c r="BE205" s="171">
        <f>IF(L205="zákl. přenesená",#REF!,0)</f>
        <v>0</v>
      </c>
      <c r="BF205" s="171">
        <f>IF(L205="sníž. přenesená",#REF!,0)</f>
        <v>0</v>
      </c>
      <c r="BG205" s="171">
        <f>IF(L205="nulová",#REF!,0)</f>
        <v>0</v>
      </c>
      <c r="BH205" s="14" t="s">
        <v>83</v>
      </c>
      <c r="BI205" s="171" t="e">
        <f>ROUND(H205*#REF!,2)</f>
        <v>#REF!</v>
      </c>
      <c r="BJ205" s="14" t="s">
        <v>114</v>
      </c>
      <c r="BK205" s="170" t="s">
        <v>460</v>
      </c>
    </row>
    <row r="206" spans="1:63" s="2" customFormat="1" ht="16.5" customHeight="1">
      <c r="A206" s="31"/>
      <c r="B206" s="32"/>
      <c r="C206" s="159" t="s">
        <v>461</v>
      </c>
      <c r="D206" s="159" t="s">
        <v>109</v>
      </c>
      <c r="E206" s="160" t="s">
        <v>462</v>
      </c>
      <c r="F206" s="161" t="s">
        <v>463</v>
      </c>
      <c r="G206" s="162" t="s">
        <v>112</v>
      </c>
      <c r="H206" s="163"/>
      <c r="I206" s="164"/>
      <c r="J206" s="165"/>
      <c r="K206" s="166" t="s">
        <v>1</v>
      </c>
      <c r="L206" s="167" t="s">
        <v>43</v>
      </c>
      <c r="M206" s="67"/>
      <c r="N206" s="168" t="e">
        <f>M206*#REF!</f>
        <v>#REF!</v>
      </c>
      <c r="O206" s="168">
        <v>0</v>
      </c>
      <c r="P206" s="168" t="e">
        <f>O206*#REF!</f>
        <v>#REF!</v>
      </c>
      <c r="Q206" s="168">
        <v>0</v>
      </c>
      <c r="R206" s="169" t="e">
        <f>Q206*#REF!</f>
        <v>#REF!</v>
      </c>
      <c r="S206" s="31"/>
      <c r="T206" s="31"/>
      <c r="U206" s="31"/>
      <c r="V206" s="31"/>
      <c r="W206" s="31"/>
      <c r="X206" s="31"/>
      <c r="Y206" s="31"/>
      <c r="Z206" s="31"/>
      <c r="AA206" s="31"/>
      <c r="AB206" s="31"/>
      <c r="AC206" s="31"/>
      <c r="AP206" s="170" t="s">
        <v>113</v>
      </c>
      <c r="AR206" s="170" t="s">
        <v>109</v>
      </c>
      <c r="AS206" s="170" t="s">
        <v>83</v>
      </c>
      <c r="AW206" s="14" t="s">
        <v>108</v>
      </c>
      <c r="BC206" s="171" t="e">
        <f>IF(L206="základní",#REF!,0)</f>
        <v>#REF!</v>
      </c>
      <c r="BD206" s="171">
        <f>IF(L206="snížená",#REF!,0)</f>
        <v>0</v>
      </c>
      <c r="BE206" s="171">
        <f>IF(L206="zákl. přenesená",#REF!,0)</f>
        <v>0</v>
      </c>
      <c r="BF206" s="171">
        <f>IF(L206="sníž. přenesená",#REF!,0)</f>
        <v>0</v>
      </c>
      <c r="BG206" s="171">
        <f>IF(L206="nulová",#REF!,0)</f>
        <v>0</v>
      </c>
      <c r="BH206" s="14" t="s">
        <v>83</v>
      </c>
      <c r="BI206" s="171" t="e">
        <f>ROUND(H206*#REF!,2)</f>
        <v>#REF!</v>
      </c>
      <c r="BJ206" s="14" t="s">
        <v>114</v>
      </c>
      <c r="BK206" s="170" t="s">
        <v>464</v>
      </c>
    </row>
    <row r="207" spans="1:63" s="2" customFormat="1" ht="16.5" customHeight="1">
      <c r="A207" s="31"/>
      <c r="B207" s="32"/>
      <c r="C207" s="159" t="s">
        <v>465</v>
      </c>
      <c r="D207" s="159" t="s">
        <v>109</v>
      </c>
      <c r="E207" s="160" t="s">
        <v>466</v>
      </c>
      <c r="F207" s="161" t="s">
        <v>467</v>
      </c>
      <c r="G207" s="162" t="s">
        <v>112</v>
      </c>
      <c r="H207" s="163"/>
      <c r="I207" s="164"/>
      <c r="J207" s="165"/>
      <c r="K207" s="166" t="s">
        <v>1</v>
      </c>
      <c r="L207" s="167" t="s">
        <v>43</v>
      </c>
      <c r="M207" s="67"/>
      <c r="N207" s="168" t="e">
        <f>M207*#REF!</f>
        <v>#REF!</v>
      </c>
      <c r="O207" s="168">
        <v>0</v>
      </c>
      <c r="P207" s="168" t="e">
        <f>O207*#REF!</f>
        <v>#REF!</v>
      </c>
      <c r="Q207" s="168">
        <v>0</v>
      </c>
      <c r="R207" s="169" t="e">
        <f>Q207*#REF!</f>
        <v>#REF!</v>
      </c>
      <c r="S207" s="31"/>
      <c r="T207" s="31"/>
      <c r="U207" s="31"/>
      <c r="V207" s="31"/>
      <c r="W207" s="31"/>
      <c r="X207" s="31"/>
      <c r="Y207" s="31"/>
      <c r="Z207" s="31"/>
      <c r="AA207" s="31"/>
      <c r="AB207" s="31"/>
      <c r="AC207" s="31"/>
      <c r="AP207" s="170" t="s">
        <v>113</v>
      </c>
      <c r="AR207" s="170" t="s">
        <v>109</v>
      </c>
      <c r="AS207" s="170" t="s">
        <v>83</v>
      </c>
      <c r="AW207" s="14" t="s">
        <v>108</v>
      </c>
      <c r="BC207" s="171" t="e">
        <f>IF(L207="základní",#REF!,0)</f>
        <v>#REF!</v>
      </c>
      <c r="BD207" s="171">
        <f>IF(L207="snížená",#REF!,0)</f>
        <v>0</v>
      </c>
      <c r="BE207" s="171">
        <f>IF(L207="zákl. přenesená",#REF!,0)</f>
        <v>0</v>
      </c>
      <c r="BF207" s="171">
        <f>IF(L207="sníž. přenesená",#REF!,0)</f>
        <v>0</v>
      </c>
      <c r="BG207" s="171">
        <f>IF(L207="nulová",#REF!,0)</f>
        <v>0</v>
      </c>
      <c r="BH207" s="14" t="s">
        <v>83</v>
      </c>
      <c r="BI207" s="171" t="e">
        <f>ROUND(H207*#REF!,2)</f>
        <v>#REF!</v>
      </c>
      <c r="BJ207" s="14" t="s">
        <v>114</v>
      </c>
      <c r="BK207" s="170" t="s">
        <v>468</v>
      </c>
    </row>
    <row r="208" spans="1:63" s="2" customFormat="1" ht="16.5" customHeight="1">
      <c r="A208" s="31"/>
      <c r="B208" s="32"/>
      <c r="C208" s="159" t="s">
        <v>469</v>
      </c>
      <c r="D208" s="159" t="s">
        <v>109</v>
      </c>
      <c r="E208" s="160" t="s">
        <v>470</v>
      </c>
      <c r="F208" s="161" t="s">
        <v>471</v>
      </c>
      <c r="G208" s="162" t="s">
        <v>118</v>
      </c>
      <c r="H208" s="163"/>
      <c r="I208" s="164"/>
      <c r="J208" s="165"/>
      <c r="K208" s="166" t="s">
        <v>1</v>
      </c>
      <c r="L208" s="167" t="s">
        <v>43</v>
      </c>
      <c r="M208" s="67"/>
      <c r="N208" s="168" t="e">
        <f>M208*#REF!</f>
        <v>#REF!</v>
      </c>
      <c r="O208" s="168">
        <v>0</v>
      </c>
      <c r="P208" s="168" t="e">
        <f>O208*#REF!</f>
        <v>#REF!</v>
      </c>
      <c r="Q208" s="168">
        <v>0</v>
      </c>
      <c r="R208" s="169" t="e">
        <f>Q208*#REF!</f>
        <v>#REF!</v>
      </c>
      <c r="S208" s="31"/>
      <c r="T208" s="31"/>
      <c r="U208" s="31"/>
      <c r="V208" s="31"/>
      <c r="W208" s="31"/>
      <c r="X208" s="31"/>
      <c r="Y208" s="31"/>
      <c r="Z208" s="31"/>
      <c r="AA208" s="31"/>
      <c r="AB208" s="31"/>
      <c r="AC208" s="31"/>
      <c r="AP208" s="170" t="s">
        <v>113</v>
      </c>
      <c r="AR208" s="170" t="s">
        <v>109</v>
      </c>
      <c r="AS208" s="170" t="s">
        <v>83</v>
      </c>
      <c r="AW208" s="14" t="s">
        <v>108</v>
      </c>
      <c r="BC208" s="171" t="e">
        <f>IF(L208="základní",#REF!,0)</f>
        <v>#REF!</v>
      </c>
      <c r="BD208" s="171">
        <f>IF(L208="snížená",#REF!,0)</f>
        <v>0</v>
      </c>
      <c r="BE208" s="171">
        <f>IF(L208="zákl. přenesená",#REF!,0)</f>
        <v>0</v>
      </c>
      <c r="BF208" s="171">
        <f>IF(L208="sníž. přenesená",#REF!,0)</f>
        <v>0</v>
      </c>
      <c r="BG208" s="171">
        <f>IF(L208="nulová",#REF!,0)</f>
        <v>0</v>
      </c>
      <c r="BH208" s="14" t="s">
        <v>83</v>
      </c>
      <c r="BI208" s="171" t="e">
        <f>ROUND(H208*#REF!,2)</f>
        <v>#REF!</v>
      </c>
      <c r="BJ208" s="14" t="s">
        <v>114</v>
      </c>
      <c r="BK208" s="170" t="s">
        <v>472</v>
      </c>
    </row>
    <row r="209" spans="1:63" s="2" customFormat="1" ht="16.5" customHeight="1">
      <c r="A209" s="31"/>
      <c r="B209" s="32"/>
      <c r="C209" s="159" t="s">
        <v>473</v>
      </c>
      <c r="D209" s="159" t="s">
        <v>109</v>
      </c>
      <c r="E209" s="160" t="s">
        <v>474</v>
      </c>
      <c r="F209" s="161" t="s">
        <v>475</v>
      </c>
      <c r="G209" s="162" t="s">
        <v>118</v>
      </c>
      <c r="H209" s="163"/>
      <c r="I209" s="164"/>
      <c r="J209" s="165"/>
      <c r="K209" s="166" t="s">
        <v>1</v>
      </c>
      <c r="L209" s="167" t="s">
        <v>43</v>
      </c>
      <c r="M209" s="67"/>
      <c r="N209" s="168" t="e">
        <f>M209*#REF!</f>
        <v>#REF!</v>
      </c>
      <c r="O209" s="168">
        <v>0</v>
      </c>
      <c r="P209" s="168" t="e">
        <f>O209*#REF!</f>
        <v>#REF!</v>
      </c>
      <c r="Q209" s="168">
        <v>0</v>
      </c>
      <c r="R209" s="169" t="e">
        <f>Q209*#REF!</f>
        <v>#REF!</v>
      </c>
      <c r="S209" s="31"/>
      <c r="T209" s="31"/>
      <c r="U209" s="31"/>
      <c r="V209" s="31"/>
      <c r="W209" s="31"/>
      <c r="X209" s="31"/>
      <c r="Y209" s="31"/>
      <c r="Z209" s="31"/>
      <c r="AA209" s="31"/>
      <c r="AB209" s="31"/>
      <c r="AC209" s="31"/>
      <c r="AP209" s="170" t="s">
        <v>113</v>
      </c>
      <c r="AR209" s="170" t="s">
        <v>109</v>
      </c>
      <c r="AS209" s="170" t="s">
        <v>83</v>
      </c>
      <c r="AW209" s="14" t="s">
        <v>108</v>
      </c>
      <c r="BC209" s="171" t="e">
        <f>IF(L209="základní",#REF!,0)</f>
        <v>#REF!</v>
      </c>
      <c r="BD209" s="171">
        <f>IF(L209="snížená",#REF!,0)</f>
        <v>0</v>
      </c>
      <c r="BE209" s="171">
        <f>IF(L209="zákl. přenesená",#REF!,0)</f>
        <v>0</v>
      </c>
      <c r="BF209" s="171">
        <f>IF(L209="sníž. přenesená",#REF!,0)</f>
        <v>0</v>
      </c>
      <c r="BG209" s="171">
        <f>IF(L209="nulová",#REF!,0)</f>
        <v>0</v>
      </c>
      <c r="BH209" s="14" t="s">
        <v>83</v>
      </c>
      <c r="BI209" s="171" t="e">
        <f>ROUND(H209*#REF!,2)</f>
        <v>#REF!</v>
      </c>
      <c r="BJ209" s="14" t="s">
        <v>114</v>
      </c>
      <c r="BK209" s="170" t="s">
        <v>476</v>
      </c>
    </row>
    <row r="210" spans="1:63" s="2" customFormat="1" ht="16.5" customHeight="1">
      <c r="A210" s="31"/>
      <c r="B210" s="32"/>
      <c r="C210" s="159" t="s">
        <v>477</v>
      </c>
      <c r="D210" s="159" t="s">
        <v>109</v>
      </c>
      <c r="E210" s="160" t="s">
        <v>478</v>
      </c>
      <c r="F210" s="161" t="s">
        <v>479</v>
      </c>
      <c r="G210" s="162" t="s">
        <v>118</v>
      </c>
      <c r="H210" s="163"/>
      <c r="I210" s="164"/>
      <c r="J210" s="165"/>
      <c r="K210" s="166" t="s">
        <v>1</v>
      </c>
      <c r="L210" s="167" t="s">
        <v>43</v>
      </c>
      <c r="M210" s="67"/>
      <c r="N210" s="168" t="e">
        <f>M210*#REF!</f>
        <v>#REF!</v>
      </c>
      <c r="O210" s="168">
        <v>0</v>
      </c>
      <c r="P210" s="168" t="e">
        <f>O210*#REF!</f>
        <v>#REF!</v>
      </c>
      <c r="Q210" s="168">
        <v>0</v>
      </c>
      <c r="R210" s="169" t="e">
        <f>Q210*#REF!</f>
        <v>#REF!</v>
      </c>
      <c r="S210" s="31"/>
      <c r="T210" s="31"/>
      <c r="U210" s="31"/>
      <c r="V210" s="31"/>
      <c r="W210" s="31"/>
      <c r="X210" s="31"/>
      <c r="Y210" s="31"/>
      <c r="Z210" s="31"/>
      <c r="AA210" s="31"/>
      <c r="AB210" s="31"/>
      <c r="AC210" s="31"/>
      <c r="AP210" s="170" t="s">
        <v>113</v>
      </c>
      <c r="AR210" s="170" t="s">
        <v>109</v>
      </c>
      <c r="AS210" s="170" t="s">
        <v>83</v>
      </c>
      <c r="AW210" s="14" t="s">
        <v>108</v>
      </c>
      <c r="BC210" s="171" t="e">
        <f>IF(L210="základní",#REF!,0)</f>
        <v>#REF!</v>
      </c>
      <c r="BD210" s="171">
        <f>IF(L210="snížená",#REF!,0)</f>
        <v>0</v>
      </c>
      <c r="BE210" s="171">
        <f>IF(L210="zákl. přenesená",#REF!,0)</f>
        <v>0</v>
      </c>
      <c r="BF210" s="171">
        <f>IF(L210="sníž. přenesená",#REF!,0)</f>
        <v>0</v>
      </c>
      <c r="BG210" s="171">
        <f>IF(L210="nulová",#REF!,0)</f>
        <v>0</v>
      </c>
      <c r="BH210" s="14" t="s">
        <v>83</v>
      </c>
      <c r="BI210" s="171" t="e">
        <f>ROUND(H210*#REF!,2)</f>
        <v>#REF!</v>
      </c>
      <c r="BJ210" s="14" t="s">
        <v>114</v>
      </c>
      <c r="BK210" s="170" t="s">
        <v>480</v>
      </c>
    </row>
    <row r="211" spans="1:63" s="2" customFormat="1" ht="16.5" customHeight="1">
      <c r="A211" s="31"/>
      <c r="B211" s="32"/>
      <c r="C211" s="159" t="s">
        <v>481</v>
      </c>
      <c r="D211" s="159" t="s">
        <v>109</v>
      </c>
      <c r="E211" s="160" t="s">
        <v>482</v>
      </c>
      <c r="F211" s="161" t="s">
        <v>483</v>
      </c>
      <c r="G211" s="162" t="s">
        <v>118</v>
      </c>
      <c r="H211" s="163"/>
      <c r="I211" s="164"/>
      <c r="J211" s="165"/>
      <c r="K211" s="166" t="s">
        <v>1</v>
      </c>
      <c r="L211" s="167" t="s">
        <v>43</v>
      </c>
      <c r="M211" s="67"/>
      <c r="N211" s="168" t="e">
        <f>M211*#REF!</f>
        <v>#REF!</v>
      </c>
      <c r="O211" s="168">
        <v>0</v>
      </c>
      <c r="P211" s="168" t="e">
        <f>O211*#REF!</f>
        <v>#REF!</v>
      </c>
      <c r="Q211" s="168">
        <v>0</v>
      </c>
      <c r="R211" s="169" t="e">
        <f>Q211*#REF!</f>
        <v>#REF!</v>
      </c>
      <c r="S211" s="31"/>
      <c r="T211" s="31"/>
      <c r="U211" s="31"/>
      <c r="V211" s="31"/>
      <c r="W211" s="31"/>
      <c r="X211" s="31"/>
      <c r="Y211" s="31"/>
      <c r="Z211" s="31"/>
      <c r="AA211" s="31"/>
      <c r="AB211" s="31"/>
      <c r="AC211" s="31"/>
      <c r="AP211" s="170" t="s">
        <v>113</v>
      </c>
      <c r="AR211" s="170" t="s">
        <v>109</v>
      </c>
      <c r="AS211" s="170" t="s">
        <v>83</v>
      </c>
      <c r="AW211" s="14" t="s">
        <v>108</v>
      </c>
      <c r="BC211" s="171" t="e">
        <f>IF(L211="základní",#REF!,0)</f>
        <v>#REF!</v>
      </c>
      <c r="BD211" s="171">
        <f>IF(L211="snížená",#REF!,0)</f>
        <v>0</v>
      </c>
      <c r="BE211" s="171">
        <f>IF(L211="zákl. přenesená",#REF!,0)</f>
        <v>0</v>
      </c>
      <c r="BF211" s="171">
        <f>IF(L211="sníž. přenesená",#REF!,0)</f>
        <v>0</v>
      </c>
      <c r="BG211" s="171">
        <f>IF(L211="nulová",#REF!,0)</f>
        <v>0</v>
      </c>
      <c r="BH211" s="14" t="s">
        <v>83</v>
      </c>
      <c r="BI211" s="171" t="e">
        <f>ROUND(H211*#REF!,2)</f>
        <v>#REF!</v>
      </c>
      <c r="BJ211" s="14" t="s">
        <v>114</v>
      </c>
      <c r="BK211" s="170" t="s">
        <v>484</v>
      </c>
    </row>
    <row r="212" spans="1:63" s="2" customFormat="1" ht="16.5" customHeight="1">
      <c r="A212" s="31"/>
      <c r="B212" s="32"/>
      <c r="C212" s="159" t="s">
        <v>485</v>
      </c>
      <c r="D212" s="159" t="s">
        <v>109</v>
      </c>
      <c r="E212" s="160" t="s">
        <v>486</v>
      </c>
      <c r="F212" s="161" t="s">
        <v>487</v>
      </c>
      <c r="G212" s="162" t="s">
        <v>118</v>
      </c>
      <c r="H212" s="163"/>
      <c r="I212" s="164"/>
      <c r="J212" s="165"/>
      <c r="K212" s="166" t="s">
        <v>1</v>
      </c>
      <c r="L212" s="167" t="s">
        <v>43</v>
      </c>
      <c r="M212" s="67"/>
      <c r="N212" s="168" t="e">
        <f>M212*#REF!</f>
        <v>#REF!</v>
      </c>
      <c r="O212" s="168">
        <v>0</v>
      </c>
      <c r="P212" s="168" t="e">
        <f>O212*#REF!</f>
        <v>#REF!</v>
      </c>
      <c r="Q212" s="168">
        <v>0</v>
      </c>
      <c r="R212" s="169" t="e">
        <f>Q212*#REF!</f>
        <v>#REF!</v>
      </c>
      <c r="S212" s="31"/>
      <c r="T212" s="31"/>
      <c r="U212" s="31"/>
      <c r="V212" s="31"/>
      <c r="W212" s="31"/>
      <c r="X212" s="31"/>
      <c r="Y212" s="31"/>
      <c r="Z212" s="31"/>
      <c r="AA212" s="31"/>
      <c r="AB212" s="31"/>
      <c r="AC212" s="31"/>
      <c r="AP212" s="170" t="s">
        <v>113</v>
      </c>
      <c r="AR212" s="170" t="s">
        <v>109</v>
      </c>
      <c r="AS212" s="170" t="s">
        <v>83</v>
      </c>
      <c r="AW212" s="14" t="s">
        <v>108</v>
      </c>
      <c r="BC212" s="171" t="e">
        <f>IF(L212="základní",#REF!,0)</f>
        <v>#REF!</v>
      </c>
      <c r="BD212" s="171">
        <f>IF(L212="snížená",#REF!,0)</f>
        <v>0</v>
      </c>
      <c r="BE212" s="171">
        <f>IF(L212="zákl. přenesená",#REF!,0)</f>
        <v>0</v>
      </c>
      <c r="BF212" s="171">
        <f>IF(L212="sníž. přenesená",#REF!,0)</f>
        <v>0</v>
      </c>
      <c r="BG212" s="171">
        <f>IF(L212="nulová",#REF!,0)</f>
        <v>0</v>
      </c>
      <c r="BH212" s="14" t="s">
        <v>83</v>
      </c>
      <c r="BI212" s="171" t="e">
        <f>ROUND(H212*#REF!,2)</f>
        <v>#REF!</v>
      </c>
      <c r="BJ212" s="14" t="s">
        <v>114</v>
      </c>
      <c r="BK212" s="170" t="s">
        <v>488</v>
      </c>
    </row>
    <row r="213" spans="1:63" s="2" customFormat="1" ht="16.5" customHeight="1">
      <c r="A213" s="31"/>
      <c r="B213" s="32"/>
      <c r="C213" s="159" t="s">
        <v>489</v>
      </c>
      <c r="D213" s="159" t="s">
        <v>109</v>
      </c>
      <c r="E213" s="160" t="s">
        <v>490</v>
      </c>
      <c r="F213" s="161" t="s">
        <v>491</v>
      </c>
      <c r="G213" s="162" t="s">
        <v>118</v>
      </c>
      <c r="H213" s="163"/>
      <c r="I213" s="164"/>
      <c r="J213" s="165"/>
      <c r="K213" s="166" t="s">
        <v>1</v>
      </c>
      <c r="L213" s="167" t="s">
        <v>43</v>
      </c>
      <c r="M213" s="67"/>
      <c r="N213" s="168" t="e">
        <f>M213*#REF!</f>
        <v>#REF!</v>
      </c>
      <c r="O213" s="168">
        <v>0</v>
      </c>
      <c r="P213" s="168" t="e">
        <f>O213*#REF!</f>
        <v>#REF!</v>
      </c>
      <c r="Q213" s="168">
        <v>0</v>
      </c>
      <c r="R213" s="169" t="e">
        <f>Q213*#REF!</f>
        <v>#REF!</v>
      </c>
      <c r="S213" s="31"/>
      <c r="T213" s="31"/>
      <c r="U213" s="31"/>
      <c r="V213" s="31"/>
      <c r="W213" s="31"/>
      <c r="X213" s="31"/>
      <c r="Y213" s="31"/>
      <c r="Z213" s="31"/>
      <c r="AA213" s="31"/>
      <c r="AB213" s="31"/>
      <c r="AC213" s="31"/>
      <c r="AP213" s="170" t="s">
        <v>113</v>
      </c>
      <c r="AR213" s="170" t="s">
        <v>109</v>
      </c>
      <c r="AS213" s="170" t="s">
        <v>83</v>
      </c>
      <c r="AW213" s="14" t="s">
        <v>108</v>
      </c>
      <c r="BC213" s="171" t="e">
        <f>IF(L213="základní",#REF!,0)</f>
        <v>#REF!</v>
      </c>
      <c r="BD213" s="171">
        <f>IF(L213="snížená",#REF!,0)</f>
        <v>0</v>
      </c>
      <c r="BE213" s="171">
        <f>IF(L213="zákl. přenesená",#REF!,0)</f>
        <v>0</v>
      </c>
      <c r="BF213" s="171">
        <f>IF(L213="sníž. přenesená",#REF!,0)</f>
        <v>0</v>
      </c>
      <c r="BG213" s="171">
        <f>IF(L213="nulová",#REF!,0)</f>
        <v>0</v>
      </c>
      <c r="BH213" s="14" t="s">
        <v>83</v>
      </c>
      <c r="BI213" s="171" t="e">
        <f>ROUND(H213*#REF!,2)</f>
        <v>#REF!</v>
      </c>
      <c r="BJ213" s="14" t="s">
        <v>114</v>
      </c>
      <c r="BK213" s="170" t="s">
        <v>492</v>
      </c>
    </row>
    <row r="214" spans="1:63" s="2" customFormat="1" ht="16.5" customHeight="1">
      <c r="A214" s="31"/>
      <c r="B214" s="32"/>
      <c r="C214" s="159" t="s">
        <v>493</v>
      </c>
      <c r="D214" s="159" t="s">
        <v>109</v>
      </c>
      <c r="E214" s="160" t="s">
        <v>494</v>
      </c>
      <c r="F214" s="161" t="s">
        <v>495</v>
      </c>
      <c r="G214" s="162" t="s">
        <v>118</v>
      </c>
      <c r="H214" s="163"/>
      <c r="I214" s="164"/>
      <c r="J214" s="165"/>
      <c r="K214" s="166" t="s">
        <v>1</v>
      </c>
      <c r="L214" s="167" t="s">
        <v>43</v>
      </c>
      <c r="M214" s="67"/>
      <c r="N214" s="168" t="e">
        <f>M214*#REF!</f>
        <v>#REF!</v>
      </c>
      <c r="O214" s="168">
        <v>0</v>
      </c>
      <c r="P214" s="168" t="e">
        <f>O214*#REF!</f>
        <v>#REF!</v>
      </c>
      <c r="Q214" s="168">
        <v>0</v>
      </c>
      <c r="R214" s="169" t="e">
        <f>Q214*#REF!</f>
        <v>#REF!</v>
      </c>
      <c r="S214" s="31"/>
      <c r="T214" s="31"/>
      <c r="U214" s="31"/>
      <c r="V214" s="31"/>
      <c r="W214" s="31"/>
      <c r="X214" s="31"/>
      <c r="Y214" s="31"/>
      <c r="Z214" s="31"/>
      <c r="AA214" s="31"/>
      <c r="AB214" s="31"/>
      <c r="AC214" s="31"/>
      <c r="AP214" s="170" t="s">
        <v>113</v>
      </c>
      <c r="AR214" s="170" t="s">
        <v>109</v>
      </c>
      <c r="AS214" s="170" t="s">
        <v>83</v>
      </c>
      <c r="AW214" s="14" t="s">
        <v>108</v>
      </c>
      <c r="BC214" s="171" t="e">
        <f>IF(L214="základní",#REF!,0)</f>
        <v>#REF!</v>
      </c>
      <c r="BD214" s="171">
        <f>IF(L214="snížená",#REF!,0)</f>
        <v>0</v>
      </c>
      <c r="BE214" s="171">
        <f>IF(L214="zákl. přenesená",#REF!,0)</f>
        <v>0</v>
      </c>
      <c r="BF214" s="171">
        <f>IF(L214="sníž. přenesená",#REF!,0)</f>
        <v>0</v>
      </c>
      <c r="BG214" s="171">
        <f>IF(L214="nulová",#REF!,0)</f>
        <v>0</v>
      </c>
      <c r="BH214" s="14" t="s">
        <v>83</v>
      </c>
      <c r="BI214" s="171" t="e">
        <f>ROUND(H214*#REF!,2)</f>
        <v>#REF!</v>
      </c>
      <c r="BJ214" s="14" t="s">
        <v>114</v>
      </c>
      <c r="BK214" s="170" t="s">
        <v>496</v>
      </c>
    </row>
    <row r="215" spans="1:63" s="2" customFormat="1" ht="16.5" customHeight="1">
      <c r="A215" s="31"/>
      <c r="B215" s="32"/>
      <c r="C215" s="159" t="s">
        <v>497</v>
      </c>
      <c r="D215" s="159" t="s">
        <v>109</v>
      </c>
      <c r="E215" s="160" t="s">
        <v>498</v>
      </c>
      <c r="F215" s="161" t="s">
        <v>499</v>
      </c>
      <c r="G215" s="162" t="s">
        <v>118</v>
      </c>
      <c r="H215" s="163"/>
      <c r="I215" s="164"/>
      <c r="J215" s="165"/>
      <c r="K215" s="166" t="s">
        <v>1</v>
      </c>
      <c r="L215" s="167" t="s">
        <v>43</v>
      </c>
      <c r="M215" s="67"/>
      <c r="N215" s="168" t="e">
        <f>M215*#REF!</f>
        <v>#REF!</v>
      </c>
      <c r="O215" s="168">
        <v>0</v>
      </c>
      <c r="P215" s="168" t="e">
        <f>O215*#REF!</f>
        <v>#REF!</v>
      </c>
      <c r="Q215" s="168">
        <v>0</v>
      </c>
      <c r="R215" s="169" t="e">
        <f>Q215*#REF!</f>
        <v>#REF!</v>
      </c>
      <c r="S215" s="31"/>
      <c r="T215" s="31"/>
      <c r="U215" s="31"/>
      <c r="V215" s="31"/>
      <c r="W215" s="31"/>
      <c r="X215" s="31"/>
      <c r="Y215" s="31"/>
      <c r="Z215" s="31"/>
      <c r="AA215" s="31"/>
      <c r="AB215" s="31"/>
      <c r="AC215" s="31"/>
      <c r="AP215" s="170" t="s">
        <v>113</v>
      </c>
      <c r="AR215" s="170" t="s">
        <v>109</v>
      </c>
      <c r="AS215" s="170" t="s">
        <v>83</v>
      </c>
      <c r="AW215" s="14" t="s">
        <v>108</v>
      </c>
      <c r="BC215" s="171" t="e">
        <f>IF(L215="základní",#REF!,0)</f>
        <v>#REF!</v>
      </c>
      <c r="BD215" s="171">
        <f>IF(L215="snížená",#REF!,0)</f>
        <v>0</v>
      </c>
      <c r="BE215" s="171">
        <f>IF(L215="zákl. přenesená",#REF!,0)</f>
        <v>0</v>
      </c>
      <c r="BF215" s="171">
        <f>IF(L215="sníž. přenesená",#REF!,0)</f>
        <v>0</v>
      </c>
      <c r="BG215" s="171">
        <f>IF(L215="nulová",#REF!,0)</f>
        <v>0</v>
      </c>
      <c r="BH215" s="14" t="s">
        <v>83</v>
      </c>
      <c r="BI215" s="171" t="e">
        <f>ROUND(H215*#REF!,2)</f>
        <v>#REF!</v>
      </c>
      <c r="BJ215" s="14" t="s">
        <v>114</v>
      </c>
      <c r="BK215" s="170" t="s">
        <v>500</v>
      </c>
    </row>
    <row r="216" spans="1:63" s="2" customFormat="1" ht="16.5" customHeight="1">
      <c r="A216" s="31"/>
      <c r="B216" s="32"/>
      <c r="C216" s="159" t="s">
        <v>501</v>
      </c>
      <c r="D216" s="159" t="s">
        <v>109</v>
      </c>
      <c r="E216" s="160" t="s">
        <v>502</v>
      </c>
      <c r="F216" s="161" t="s">
        <v>503</v>
      </c>
      <c r="G216" s="162" t="s">
        <v>118</v>
      </c>
      <c r="H216" s="163"/>
      <c r="I216" s="164"/>
      <c r="J216" s="165"/>
      <c r="K216" s="166" t="s">
        <v>1</v>
      </c>
      <c r="L216" s="167" t="s">
        <v>43</v>
      </c>
      <c r="M216" s="67"/>
      <c r="N216" s="168" t="e">
        <f>M216*#REF!</f>
        <v>#REF!</v>
      </c>
      <c r="O216" s="168">
        <v>0</v>
      </c>
      <c r="P216" s="168" t="e">
        <f>O216*#REF!</f>
        <v>#REF!</v>
      </c>
      <c r="Q216" s="168">
        <v>0</v>
      </c>
      <c r="R216" s="169" t="e">
        <f>Q216*#REF!</f>
        <v>#REF!</v>
      </c>
      <c r="S216" s="31"/>
      <c r="T216" s="31"/>
      <c r="U216" s="31"/>
      <c r="V216" s="31"/>
      <c r="W216" s="31"/>
      <c r="X216" s="31"/>
      <c r="Y216" s="31"/>
      <c r="Z216" s="31"/>
      <c r="AA216" s="31"/>
      <c r="AB216" s="31"/>
      <c r="AC216" s="31"/>
      <c r="AP216" s="170" t="s">
        <v>113</v>
      </c>
      <c r="AR216" s="170" t="s">
        <v>109</v>
      </c>
      <c r="AS216" s="170" t="s">
        <v>83</v>
      </c>
      <c r="AW216" s="14" t="s">
        <v>108</v>
      </c>
      <c r="BC216" s="171" t="e">
        <f>IF(L216="základní",#REF!,0)</f>
        <v>#REF!</v>
      </c>
      <c r="BD216" s="171">
        <f>IF(L216="snížená",#REF!,0)</f>
        <v>0</v>
      </c>
      <c r="BE216" s="171">
        <f>IF(L216="zákl. přenesená",#REF!,0)</f>
        <v>0</v>
      </c>
      <c r="BF216" s="171">
        <f>IF(L216="sníž. přenesená",#REF!,0)</f>
        <v>0</v>
      </c>
      <c r="BG216" s="171">
        <f>IF(L216="nulová",#REF!,0)</f>
        <v>0</v>
      </c>
      <c r="BH216" s="14" t="s">
        <v>83</v>
      </c>
      <c r="BI216" s="171" t="e">
        <f>ROUND(H216*#REF!,2)</f>
        <v>#REF!</v>
      </c>
      <c r="BJ216" s="14" t="s">
        <v>114</v>
      </c>
      <c r="BK216" s="170" t="s">
        <v>504</v>
      </c>
    </row>
    <row r="217" spans="1:63" s="2" customFormat="1" ht="24.2" customHeight="1">
      <c r="A217" s="31"/>
      <c r="B217" s="32"/>
      <c r="C217" s="159" t="s">
        <v>505</v>
      </c>
      <c r="D217" s="159" t="s">
        <v>109</v>
      </c>
      <c r="E217" s="160" t="s">
        <v>506</v>
      </c>
      <c r="F217" s="161" t="s">
        <v>507</v>
      </c>
      <c r="G217" s="162" t="s">
        <v>118</v>
      </c>
      <c r="H217" s="163"/>
      <c r="I217" s="164"/>
      <c r="J217" s="165"/>
      <c r="K217" s="166" t="s">
        <v>1</v>
      </c>
      <c r="L217" s="167" t="s">
        <v>43</v>
      </c>
      <c r="M217" s="67"/>
      <c r="N217" s="168" t="e">
        <f>M217*#REF!</f>
        <v>#REF!</v>
      </c>
      <c r="O217" s="168">
        <v>0</v>
      </c>
      <c r="P217" s="168" t="e">
        <f>O217*#REF!</f>
        <v>#REF!</v>
      </c>
      <c r="Q217" s="168">
        <v>0</v>
      </c>
      <c r="R217" s="169" t="e">
        <f>Q217*#REF!</f>
        <v>#REF!</v>
      </c>
      <c r="S217" s="31"/>
      <c r="T217" s="31"/>
      <c r="U217" s="31"/>
      <c r="V217" s="31"/>
      <c r="W217" s="31"/>
      <c r="X217" s="31"/>
      <c r="Y217" s="31"/>
      <c r="Z217" s="31"/>
      <c r="AA217" s="31"/>
      <c r="AB217" s="31"/>
      <c r="AC217" s="31"/>
      <c r="AP217" s="170" t="s">
        <v>113</v>
      </c>
      <c r="AR217" s="170" t="s">
        <v>109</v>
      </c>
      <c r="AS217" s="170" t="s">
        <v>83</v>
      </c>
      <c r="AW217" s="14" t="s">
        <v>108</v>
      </c>
      <c r="BC217" s="171" t="e">
        <f>IF(L217="základní",#REF!,0)</f>
        <v>#REF!</v>
      </c>
      <c r="BD217" s="171">
        <f>IF(L217="snížená",#REF!,0)</f>
        <v>0</v>
      </c>
      <c r="BE217" s="171">
        <f>IF(L217="zákl. přenesená",#REF!,0)</f>
        <v>0</v>
      </c>
      <c r="BF217" s="171">
        <f>IF(L217="sníž. přenesená",#REF!,0)</f>
        <v>0</v>
      </c>
      <c r="BG217" s="171">
        <f>IF(L217="nulová",#REF!,0)</f>
        <v>0</v>
      </c>
      <c r="BH217" s="14" t="s">
        <v>83</v>
      </c>
      <c r="BI217" s="171" t="e">
        <f>ROUND(H217*#REF!,2)</f>
        <v>#REF!</v>
      </c>
      <c r="BJ217" s="14" t="s">
        <v>114</v>
      </c>
      <c r="BK217" s="170" t="s">
        <v>508</v>
      </c>
    </row>
    <row r="218" spans="1:63" s="2" customFormat="1" ht="16.5" customHeight="1">
      <c r="A218" s="31"/>
      <c r="B218" s="32"/>
      <c r="C218" s="159" t="s">
        <v>509</v>
      </c>
      <c r="D218" s="159" t="s">
        <v>109</v>
      </c>
      <c r="E218" s="160" t="s">
        <v>510</v>
      </c>
      <c r="F218" s="161" t="s">
        <v>511</v>
      </c>
      <c r="G218" s="162" t="s">
        <v>280</v>
      </c>
      <c r="H218" s="163"/>
      <c r="I218" s="164"/>
      <c r="J218" s="165"/>
      <c r="K218" s="166" t="s">
        <v>1</v>
      </c>
      <c r="L218" s="167" t="s">
        <v>43</v>
      </c>
      <c r="M218" s="67"/>
      <c r="N218" s="168" t="e">
        <f>M218*#REF!</f>
        <v>#REF!</v>
      </c>
      <c r="O218" s="168">
        <v>0</v>
      </c>
      <c r="P218" s="168" t="e">
        <f>O218*#REF!</f>
        <v>#REF!</v>
      </c>
      <c r="Q218" s="168">
        <v>0</v>
      </c>
      <c r="R218" s="169" t="e">
        <f>Q218*#REF!</f>
        <v>#REF!</v>
      </c>
      <c r="S218" s="31"/>
      <c r="T218" s="31"/>
      <c r="U218" s="31"/>
      <c r="V218" s="31"/>
      <c r="W218" s="31"/>
      <c r="X218" s="31"/>
      <c r="Y218" s="31"/>
      <c r="Z218" s="31"/>
      <c r="AA218" s="31"/>
      <c r="AB218" s="31"/>
      <c r="AC218" s="31"/>
      <c r="AP218" s="170" t="s">
        <v>113</v>
      </c>
      <c r="AR218" s="170" t="s">
        <v>109</v>
      </c>
      <c r="AS218" s="170" t="s">
        <v>83</v>
      </c>
      <c r="AW218" s="14" t="s">
        <v>108</v>
      </c>
      <c r="BC218" s="171" t="e">
        <f>IF(L218="základní",#REF!,0)</f>
        <v>#REF!</v>
      </c>
      <c r="BD218" s="171">
        <f>IF(L218="snížená",#REF!,0)</f>
        <v>0</v>
      </c>
      <c r="BE218" s="171">
        <f>IF(L218="zákl. přenesená",#REF!,0)</f>
        <v>0</v>
      </c>
      <c r="BF218" s="171">
        <f>IF(L218="sníž. přenesená",#REF!,0)</f>
        <v>0</v>
      </c>
      <c r="BG218" s="171">
        <f>IF(L218="nulová",#REF!,0)</f>
        <v>0</v>
      </c>
      <c r="BH218" s="14" t="s">
        <v>83</v>
      </c>
      <c r="BI218" s="171" t="e">
        <f>ROUND(H218*#REF!,2)</f>
        <v>#REF!</v>
      </c>
      <c r="BJ218" s="14" t="s">
        <v>114</v>
      </c>
      <c r="BK218" s="170" t="s">
        <v>512</v>
      </c>
    </row>
    <row r="219" spans="1:63" s="2" customFormat="1" ht="16.5" customHeight="1">
      <c r="A219" s="31"/>
      <c r="B219" s="32"/>
      <c r="C219" s="159" t="s">
        <v>513</v>
      </c>
      <c r="D219" s="159" t="s">
        <v>109</v>
      </c>
      <c r="E219" s="160" t="s">
        <v>514</v>
      </c>
      <c r="F219" s="161" t="s">
        <v>515</v>
      </c>
      <c r="G219" s="162" t="s">
        <v>118</v>
      </c>
      <c r="H219" s="163"/>
      <c r="I219" s="164"/>
      <c r="J219" s="165"/>
      <c r="K219" s="166" t="s">
        <v>1</v>
      </c>
      <c r="L219" s="167" t="s">
        <v>43</v>
      </c>
      <c r="M219" s="67"/>
      <c r="N219" s="168" t="e">
        <f>M219*#REF!</f>
        <v>#REF!</v>
      </c>
      <c r="O219" s="168">
        <v>0</v>
      </c>
      <c r="P219" s="168" t="e">
        <f>O219*#REF!</f>
        <v>#REF!</v>
      </c>
      <c r="Q219" s="168">
        <v>0</v>
      </c>
      <c r="R219" s="169" t="e">
        <f>Q219*#REF!</f>
        <v>#REF!</v>
      </c>
      <c r="S219" s="31"/>
      <c r="T219" s="31"/>
      <c r="U219" s="31"/>
      <c r="V219" s="31"/>
      <c r="W219" s="31"/>
      <c r="X219" s="31"/>
      <c r="Y219" s="31"/>
      <c r="Z219" s="31"/>
      <c r="AA219" s="31"/>
      <c r="AB219" s="31"/>
      <c r="AC219" s="31"/>
      <c r="AP219" s="170" t="s">
        <v>113</v>
      </c>
      <c r="AR219" s="170" t="s">
        <v>109</v>
      </c>
      <c r="AS219" s="170" t="s">
        <v>83</v>
      </c>
      <c r="AW219" s="14" t="s">
        <v>108</v>
      </c>
      <c r="BC219" s="171" t="e">
        <f>IF(L219="základní",#REF!,0)</f>
        <v>#REF!</v>
      </c>
      <c r="BD219" s="171">
        <f>IF(L219="snížená",#REF!,0)</f>
        <v>0</v>
      </c>
      <c r="BE219" s="171">
        <f>IF(L219="zákl. přenesená",#REF!,0)</f>
        <v>0</v>
      </c>
      <c r="BF219" s="171">
        <f>IF(L219="sníž. přenesená",#REF!,0)</f>
        <v>0</v>
      </c>
      <c r="BG219" s="171">
        <f>IF(L219="nulová",#REF!,0)</f>
        <v>0</v>
      </c>
      <c r="BH219" s="14" t="s">
        <v>83</v>
      </c>
      <c r="BI219" s="171" t="e">
        <f>ROUND(H219*#REF!,2)</f>
        <v>#REF!</v>
      </c>
      <c r="BJ219" s="14" t="s">
        <v>114</v>
      </c>
      <c r="BK219" s="170" t="s">
        <v>516</v>
      </c>
    </row>
    <row r="220" spans="1:63" s="2" customFormat="1" ht="16.5" customHeight="1">
      <c r="A220" s="31"/>
      <c r="B220" s="32"/>
      <c r="C220" s="159" t="s">
        <v>517</v>
      </c>
      <c r="D220" s="159" t="s">
        <v>109</v>
      </c>
      <c r="E220" s="160" t="s">
        <v>518</v>
      </c>
      <c r="F220" s="161" t="s">
        <v>519</v>
      </c>
      <c r="G220" s="162" t="s">
        <v>118</v>
      </c>
      <c r="H220" s="163"/>
      <c r="I220" s="164"/>
      <c r="J220" s="165"/>
      <c r="K220" s="166" t="s">
        <v>1</v>
      </c>
      <c r="L220" s="167" t="s">
        <v>43</v>
      </c>
      <c r="M220" s="67"/>
      <c r="N220" s="168" t="e">
        <f>M220*#REF!</f>
        <v>#REF!</v>
      </c>
      <c r="O220" s="168">
        <v>0</v>
      </c>
      <c r="P220" s="168" t="e">
        <f>O220*#REF!</f>
        <v>#REF!</v>
      </c>
      <c r="Q220" s="168">
        <v>0</v>
      </c>
      <c r="R220" s="169" t="e">
        <f>Q220*#REF!</f>
        <v>#REF!</v>
      </c>
      <c r="S220" s="31"/>
      <c r="T220" s="31"/>
      <c r="U220" s="31"/>
      <c r="V220" s="31"/>
      <c r="W220" s="31"/>
      <c r="X220" s="31"/>
      <c r="Y220" s="31"/>
      <c r="Z220" s="31"/>
      <c r="AA220" s="31"/>
      <c r="AB220" s="31"/>
      <c r="AC220" s="31"/>
      <c r="AP220" s="170" t="s">
        <v>113</v>
      </c>
      <c r="AR220" s="170" t="s">
        <v>109</v>
      </c>
      <c r="AS220" s="170" t="s">
        <v>83</v>
      </c>
      <c r="AW220" s="14" t="s">
        <v>108</v>
      </c>
      <c r="BC220" s="171" t="e">
        <f>IF(L220="základní",#REF!,0)</f>
        <v>#REF!</v>
      </c>
      <c r="BD220" s="171">
        <f>IF(L220="snížená",#REF!,0)</f>
        <v>0</v>
      </c>
      <c r="BE220" s="171">
        <f>IF(L220="zákl. přenesená",#REF!,0)</f>
        <v>0</v>
      </c>
      <c r="BF220" s="171">
        <f>IF(L220="sníž. přenesená",#REF!,0)</f>
        <v>0</v>
      </c>
      <c r="BG220" s="171">
        <f>IF(L220="nulová",#REF!,0)</f>
        <v>0</v>
      </c>
      <c r="BH220" s="14" t="s">
        <v>83</v>
      </c>
      <c r="BI220" s="171" t="e">
        <f>ROUND(H220*#REF!,2)</f>
        <v>#REF!</v>
      </c>
      <c r="BJ220" s="14" t="s">
        <v>114</v>
      </c>
      <c r="BK220" s="170" t="s">
        <v>520</v>
      </c>
    </row>
    <row r="221" spans="1:63" s="2" customFormat="1" ht="16.5" customHeight="1">
      <c r="A221" s="31"/>
      <c r="B221" s="32"/>
      <c r="C221" s="159" t="s">
        <v>521</v>
      </c>
      <c r="D221" s="159" t="s">
        <v>109</v>
      </c>
      <c r="E221" s="160" t="s">
        <v>522</v>
      </c>
      <c r="F221" s="161" t="s">
        <v>523</v>
      </c>
      <c r="G221" s="162" t="s">
        <v>280</v>
      </c>
      <c r="H221" s="163"/>
      <c r="I221" s="164"/>
      <c r="J221" s="165"/>
      <c r="K221" s="166" t="s">
        <v>1</v>
      </c>
      <c r="L221" s="167" t="s">
        <v>43</v>
      </c>
      <c r="M221" s="67"/>
      <c r="N221" s="168" t="e">
        <f>M221*#REF!</f>
        <v>#REF!</v>
      </c>
      <c r="O221" s="168">
        <v>0</v>
      </c>
      <c r="P221" s="168" t="e">
        <f>O221*#REF!</f>
        <v>#REF!</v>
      </c>
      <c r="Q221" s="168">
        <v>0</v>
      </c>
      <c r="R221" s="169" t="e">
        <f>Q221*#REF!</f>
        <v>#REF!</v>
      </c>
      <c r="S221" s="31"/>
      <c r="T221" s="31"/>
      <c r="U221" s="31"/>
      <c r="V221" s="31"/>
      <c r="W221" s="31"/>
      <c r="X221" s="31"/>
      <c r="Y221" s="31"/>
      <c r="Z221" s="31"/>
      <c r="AA221" s="31"/>
      <c r="AB221" s="31"/>
      <c r="AC221" s="31"/>
      <c r="AP221" s="170" t="s">
        <v>113</v>
      </c>
      <c r="AR221" s="170" t="s">
        <v>109</v>
      </c>
      <c r="AS221" s="170" t="s">
        <v>83</v>
      </c>
      <c r="AW221" s="14" t="s">
        <v>108</v>
      </c>
      <c r="BC221" s="171" t="e">
        <f>IF(L221="základní",#REF!,0)</f>
        <v>#REF!</v>
      </c>
      <c r="BD221" s="171">
        <f>IF(L221="snížená",#REF!,0)</f>
        <v>0</v>
      </c>
      <c r="BE221" s="171">
        <f>IF(L221="zákl. přenesená",#REF!,0)</f>
        <v>0</v>
      </c>
      <c r="BF221" s="171">
        <f>IF(L221="sníž. přenesená",#REF!,0)</f>
        <v>0</v>
      </c>
      <c r="BG221" s="171">
        <f>IF(L221="nulová",#REF!,0)</f>
        <v>0</v>
      </c>
      <c r="BH221" s="14" t="s">
        <v>83</v>
      </c>
      <c r="BI221" s="171" t="e">
        <f>ROUND(H221*#REF!,2)</f>
        <v>#REF!</v>
      </c>
      <c r="BJ221" s="14" t="s">
        <v>114</v>
      </c>
      <c r="BK221" s="170" t="s">
        <v>524</v>
      </c>
    </row>
    <row r="222" spans="1:63" s="2" customFormat="1" ht="16.5" customHeight="1">
      <c r="A222" s="31"/>
      <c r="B222" s="32"/>
      <c r="C222" s="159" t="s">
        <v>525</v>
      </c>
      <c r="D222" s="159" t="s">
        <v>109</v>
      </c>
      <c r="E222" s="160" t="s">
        <v>526</v>
      </c>
      <c r="F222" s="161" t="s">
        <v>527</v>
      </c>
      <c r="G222" s="162" t="s">
        <v>118</v>
      </c>
      <c r="H222" s="163"/>
      <c r="I222" s="164"/>
      <c r="J222" s="165"/>
      <c r="K222" s="166" t="s">
        <v>1</v>
      </c>
      <c r="L222" s="167" t="s">
        <v>43</v>
      </c>
      <c r="M222" s="67"/>
      <c r="N222" s="168" t="e">
        <f>M222*#REF!</f>
        <v>#REF!</v>
      </c>
      <c r="O222" s="168">
        <v>0</v>
      </c>
      <c r="P222" s="168" t="e">
        <f>O222*#REF!</f>
        <v>#REF!</v>
      </c>
      <c r="Q222" s="168">
        <v>0</v>
      </c>
      <c r="R222" s="169" t="e">
        <f>Q222*#REF!</f>
        <v>#REF!</v>
      </c>
      <c r="S222" s="31"/>
      <c r="T222" s="31"/>
      <c r="U222" s="31"/>
      <c r="V222" s="31"/>
      <c r="W222" s="31"/>
      <c r="X222" s="31"/>
      <c r="Y222" s="31"/>
      <c r="Z222" s="31"/>
      <c r="AA222" s="31"/>
      <c r="AB222" s="31"/>
      <c r="AC222" s="31"/>
      <c r="AP222" s="170" t="s">
        <v>113</v>
      </c>
      <c r="AR222" s="170" t="s">
        <v>109</v>
      </c>
      <c r="AS222" s="170" t="s">
        <v>83</v>
      </c>
      <c r="AW222" s="14" t="s">
        <v>108</v>
      </c>
      <c r="BC222" s="171" t="e">
        <f>IF(L222="základní",#REF!,0)</f>
        <v>#REF!</v>
      </c>
      <c r="BD222" s="171">
        <f>IF(L222="snížená",#REF!,0)</f>
        <v>0</v>
      </c>
      <c r="BE222" s="171">
        <f>IF(L222="zákl. přenesená",#REF!,0)</f>
        <v>0</v>
      </c>
      <c r="BF222" s="171">
        <f>IF(L222="sníž. přenesená",#REF!,0)</f>
        <v>0</v>
      </c>
      <c r="BG222" s="171">
        <f>IF(L222="nulová",#REF!,0)</f>
        <v>0</v>
      </c>
      <c r="BH222" s="14" t="s">
        <v>83</v>
      </c>
      <c r="BI222" s="171" t="e">
        <f>ROUND(H222*#REF!,2)</f>
        <v>#REF!</v>
      </c>
      <c r="BJ222" s="14" t="s">
        <v>114</v>
      </c>
      <c r="BK222" s="170" t="s">
        <v>528</v>
      </c>
    </row>
    <row r="223" spans="1:63" s="2" customFormat="1" ht="16.5" customHeight="1">
      <c r="A223" s="31"/>
      <c r="B223" s="32"/>
      <c r="C223" s="159" t="s">
        <v>529</v>
      </c>
      <c r="D223" s="159" t="s">
        <v>109</v>
      </c>
      <c r="E223" s="160" t="s">
        <v>530</v>
      </c>
      <c r="F223" s="161" t="s">
        <v>531</v>
      </c>
      <c r="G223" s="162" t="s">
        <v>118</v>
      </c>
      <c r="H223" s="163"/>
      <c r="I223" s="164"/>
      <c r="J223" s="165"/>
      <c r="K223" s="166" t="s">
        <v>1</v>
      </c>
      <c r="L223" s="167" t="s">
        <v>43</v>
      </c>
      <c r="M223" s="67"/>
      <c r="N223" s="168" t="e">
        <f>M223*#REF!</f>
        <v>#REF!</v>
      </c>
      <c r="O223" s="168">
        <v>0</v>
      </c>
      <c r="P223" s="168" t="e">
        <f>O223*#REF!</f>
        <v>#REF!</v>
      </c>
      <c r="Q223" s="168">
        <v>0</v>
      </c>
      <c r="R223" s="169" t="e">
        <f>Q223*#REF!</f>
        <v>#REF!</v>
      </c>
      <c r="S223" s="31"/>
      <c r="T223" s="31"/>
      <c r="U223" s="31"/>
      <c r="V223" s="31"/>
      <c r="W223" s="31"/>
      <c r="X223" s="31"/>
      <c r="Y223" s="31"/>
      <c r="Z223" s="31"/>
      <c r="AA223" s="31"/>
      <c r="AB223" s="31"/>
      <c r="AC223" s="31"/>
      <c r="AP223" s="170" t="s">
        <v>113</v>
      </c>
      <c r="AR223" s="170" t="s">
        <v>109</v>
      </c>
      <c r="AS223" s="170" t="s">
        <v>83</v>
      </c>
      <c r="AW223" s="14" t="s">
        <v>108</v>
      </c>
      <c r="BC223" s="171" t="e">
        <f>IF(L223="základní",#REF!,0)</f>
        <v>#REF!</v>
      </c>
      <c r="BD223" s="171">
        <f>IF(L223="snížená",#REF!,0)</f>
        <v>0</v>
      </c>
      <c r="BE223" s="171">
        <f>IF(L223="zákl. přenesená",#REF!,0)</f>
        <v>0</v>
      </c>
      <c r="BF223" s="171">
        <f>IF(L223="sníž. přenesená",#REF!,0)</f>
        <v>0</v>
      </c>
      <c r="BG223" s="171">
        <f>IF(L223="nulová",#REF!,0)</f>
        <v>0</v>
      </c>
      <c r="BH223" s="14" t="s">
        <v>83</v>
      </c>
      <c r="BI223" s="171" t="e">
        <f>ROUND(H223*#REF!,2)</f>
        <v>#REF!</v>
      </c>
      <c r="BJ223" s="14" t="s">
        <v>114</v>
      </c>
      <c r="BK223" s="170" t="s">
        <v>532</v>
      </c>
    </row>
    <row r="224" spans="1:63" s="2" customFormat="1" ht="16.5" customHeight="1">
      <c r="A224" s="31"/>
      <c r="B224" s="32"/>
      <c r="C224" s="159" t="s">
        <v>533</v>
      </c>
      <c r="D224" s="159" t="s">
        <v>109</v>
      </c>
      <c r="E224" s="160" t="s">
        <v>534</v>
      </c>
      <c r="F224" s="161" t="s">
        <v>535</v>
      </c>
      <c r="G224" s="162" t="s">
        <v>333</v>
      </c>
      <c r="H224" s="163"/>
      <c r="I224" s="164"/>
      <c r="J224" s="165"/>
      <c r="K224" s="166" t="s">
        <v>1</v>
      </c>
      <c r="L224" s="167" t="s">
        <v>43</v>
      </c>
      <c r="M224" s="67"/>
      <c r="N224" s="168" t="e">
        <f>M224*#REF!</f>
        <v>#REF!</v>
      </c>
      <c r="O224" s="168">
        <v>0</v>
      </c>
      <c r="P224" s="168" t="e">
        <f>O224*#REF!</f>
        <v>#REF!</v>
      </c>
      <c r="Q224" s="168">
        <v>0</v>
      </c>
      <c r="R224" s="169" t="e">
        <f>Q224*#REF!</f>
        <v>#REF!</v>
      </c>
      <c r="S224" s="31"/>
      <c r="T224" s="31"/>
      <c r="U224" s="31"/>
      <c r="V224" s="31"/>
      <c r="W224" s="31"/>
      <c r="X224" s="31"/>
      <c r="Y224" s="31"/>
      <c r="Z224" s="31"/>
      <c r="AA224" s="31"/>
      <c r="AB224" s="31"/>
      <c r="AC224" s="31"/>
      <c r="AP224" s="170" t="s">
        <v>113</v>
      </c>
      <c r="AR224" s="170" t="s">
        <v>109</v>
      </c>
      <c r="AS224" s="170" t="s">
        <v>83</v>
      </c>
      <c r="AW224" s="14" t="s">
        <v>108</v>
      </c>
      <c r="BC224" s="171" t="e">
        <f>IF(L224="základní",#REF!,0)</f>
        <v>#REF!</v>
      </c>
      <c r="BD224" s="171">
        <f>IF(L224="snížená",#REF!,0)</f>
        <v>0</v>
      </c>
      <c r="BE224" s="171">
        <f>IF(L224="zákl. přenesená",#REF!,0)</f>
        <v>0</v>
      </c>
      <c r="BF224" s="171">
        <f>IF(L224="sníž. přenesená",#REF!,0)</f>
        <v>0</v>
      </c>
      <c r="BG224" s="171">
        <f>IF(L224="nulová",#REF!,0)</f>
        <v>0</v>
      </c>
      <c r="BH224" s="14" t="s">
        <v>83</v>
      </c>
      <c r="BI224" s="171" t="e">
        <f>ROUND(H224*#REF!,2)</f>
        <v>#REF!</v>
      </c>
      <c r="BJ224" s="14" t="s">
        <v>114</v>
      </c>
      <c r="BK224" s="170" t="s">
        <v>536</v>
      </c>
    </row>
    <row r="225" spans="1:63" s="2" customFormat="1" ht="24.2" customHeight="1">
      <c r="A225" s="31"/>
      <c r="B225" s="32"/>
      <c r="C225" s="159" t="s">
        <v>537</v>
      </c>
      <c r="D225" s="159" t="s">
        <v>109</v>
      </c>
      <c r="E225" s="160" t="s">
        <v>538</v>
      </c>
      <c r="F225" s="161" t="s">
        <v>539</v>
      </c>
      <c r="G225" s="162" t="s">
        <v>118</v>
      </c>
      <c r="H225" s="163"/>
      <c r="I225" s="164"/>
      <c r="J225" s="165"/>
      <c r="K225" s="166" t="s">
        <v>1</v>
      </c>
      <c r="L225" s="167" t="s">
        <v>43</v>
      </c>
      <c r="M225" s="67"/>
      <c r="N225" s="168" t="e">
        <f>M225*#REF!</f>
        <v>#REF!</v>
      </c>
      <c r="O225" s="168">
        <v>0</v>
      </c>
      <c r="P225" s="168" t="e">
        <f>O225*#REF!</f>
        <v>#REF!</v>
      </c>
      <c r="Q225" s="168">
        <v>0</v>
      </c>
      <c r="R225" s="169" t="e">
        <f>Q225*#REF!</f>
        <v>#REF!</v>
      </c>
      <c r="S225" s="31"/>
      <c r="T225" s="31"/>
      <c r="U225" s="31"/>
      <c r="V225" s="31"/>
      <c r="W225" s="31"/>
      <c r="X225" s="31"/>
      <c r="Y225" s="31"/>
      <c r="Z225" s="31"/>
      <c r="AA225" s="31"/>
      <c r="AB225" s="31"/>
      <c r="AC225" s="31"/>
      <c r="AP225" s="170" t="s">
        <v>113</v>
      </c>
      <c r="AR225" s="170" t="s">
        <v>109</v>
      </c>
      <c r="AS225" s="170" t="s">
        <v>83</v>
      </c>
      <c r="AW225" s="14" t="s">
        <v>108</v>
      </c>
      <c r="BC225" s="171" t="e">
        <f>IF(L225="základní",#REF!,0)</f>
        <v>#REF!</v>
      </c>
      <c r="BD225" s="171">
        <f>IF(L225="snížená",#REF!,0)</f>
        <v>0</v>
      </c>
      <c r="BE225" s="171">
        <f>IF(L225="zákl. přenesená",#REF!,0)</f>
        <v>0</v>
      </c>
      <c r="BF225" s="171">
        <f>IF(L225="sníž. přenesená",#REF!,0)</f>
        <v>0</v>
      </c>
      <c r="BG225" s="171">
        <f>IF(L225="nulová",#REF!,0)</f>
        <v>0</v>
      </c>
      <c r="BH225" s="14" t="s">
        <v>83</v>
      </c>
      <c r="BI225" s="171" t="e">
        <f>ROUND(H225*#REF!,2)</f>
        <v>#REF!</v>
      </c>
      <c r="BJ225" s="14" t="s">
        <v>114</v>
      </c>
      <c r="BK225" s="170" t="s">
        <v>540</v>
      </c>
    </row>
    <row r="226" spans="1:63" s="2" customFormat="1" ht="16.5" customHeight="1">
      <c r="A226" s="31"/>
      <c r="B226" s="32"/>
      <c r="C226" s="159" t="s">
        <v>541</v>
      </c>
      <c r="D226" s="159" t="s">
        <v>109</v>
      </c>
      <c r="E226" s="160" t="s">
        <v>542</v>
      </c>
      <c r="F226" s="161" t="s">
        <v>543</v>
      </c>
      <c r="G226" s="162" t="s">
        <v>333</v>
      </c>
      <c r="H226" s="163"/>
      <c r="I226" s="164"/>
      <c r="J226" s="165"/>
      <c r="K226" s="166" t="s">
        <v>1</v>
      </c>
      <c r="L226" s="167" t="s">
        <v>43</v>
      </c>
      <c r="M226" s="67"/>
      <c r="N226" s="168" t="e">
        <f>M226*#REF!</f>
        <v>#REF!</v>
      </c>
      <c r="O226" s="168">
        <v>0</v>
      </c>
      <c r="P226" s="168" t="e">
        <f>O226*#REF!</f>
        <v>#REF!</v>
      </c>
      <c r="Q226" s="168">
        <v>0</v>
      </c>
      <c r="R226" s="169" t="e">
        <f>Q226*#REF!</f>
        <v>#REF!</v>
      </c>
      <c r="S226" s="31"/>
      <c r="T226" s="31"/>
      <c r="U226" s="31"/>
      <c r="V226" s="31"/>
      <c r="W226" s="31"/>
      <c r="X226" s="31"/>
      <c r="Y226" s="31"/>
      <c r="Z226" s="31"/>
      <c r="AA226" s="31"/>
      <c r="AB226" s="31"/>
      <c r="AC226" s="31"/>
      <c r="AP226" s="170" t="s">
        <v>113</v>
      </c>
      <c r="AR226" s="170" t="s">
        <v>109</v>
      </c>
      <c r="AS226" s="170" t="s">
        <v>83</v>
      </c>
      <c r="AW226" s="14" t="s">
        <v>108</v>
      </c>
      <c r="BC226" s="171" t="e">
        <f>IF(L226="základní",#REF!,0)</f>
        <v>#REF!</v>
      </c>
      <c r="BD226" s="171">
        <f>IF(L226="snížená",#REF!,0)</f>
        <v>0</v>
      </c>
      <c r="BE226" s="171">
        <f>IF(L226="zákl. přenesená",#REF!,0)</f>
        <v>0</v>
      </c>
      <c r="BF226" s="171">
        <f>IF(L226="sníž. přenesená",#REF!,0)</f>
        <v>0</v>
      </c>
      <c r="BG226" s="171">
        <f>IF(L226="nulová",#REF!,0)</f>
        <v>0</v>
      </c>
      <c r="BH226" s="14" t="s">
        <v>83</v>
      </c>
      <c r="BI226" s="171" t="e">
        <f>ROUND(H226*#REF!,2)</f>
        <v>#REF!</v>
      </c>
      <c r="BJ226" s="14" t="s">
        <v>114</v>
      </c>
      <c r="BK226" s="170" t="s">
        <v>544</v>
      </c>
    </row>
    <row r="227" spans="1:63" s="2" customFormat="1" ht="16.5" customHeight="1">
      <c r="A227" s="31"/>
      <c r="B227" s="32"/>
      <c r="C227" s="159" t="s">
        <v>545</v>
      </c>
      <c r="D227" s="159" t="s">
        <v>109</v>
      </c>
      <c r="E227" s="160" t="s">
        <v>546</v>
      </c>
      <c r="F227" s="161" t="s">
        <v>547</v>
      </c>
      <c r="G227" s="162" t="s">
        <v>118</v>
      </c>
      <c r="H227" s="163"/>
      <c r="I227" s="164"/>
      <c r="J227" s="165"/>
      <c r="K227" s="166" t="s">
        <v>1</v>
      </c>
      <c r="L227" s="167" t="s">
        <v>43</v>
      </c>
      <c r="M227" s="67"/>
      <c r="N227" s="168" t="e">
        <f>M227*#REF!</f>
        <v>#REF!</v>
      </c>
      <c r="O227" s="168">
        <v>0</v>
      </c>
      <c r="P227" s="168" t="e">
        <f>O227*#REF!</f>
        <v>#REF!</v>
      </c>
      <c r="Q227" s="168">
        <v>0</v>
      </c>
      <c r="R227" s="169" t="e">
        <f>Q227*#REF!</f>
        <v>#REF!</v>
      </c>
      <c r="S227" s="31"/>
      <c r="T227" s="31"/>
      <c r="U227" s="31"/>
      <c r="V227" s="31"/>
      <c r="W227" s="31"/>
      <c r="X227" s="31"/>
      <c r="Y227" s="31"/>
      <c r="Z227" s="31"/>
      <c r="AA227" s="31"/>
      <c r="AB227" s="31"/>
      <c r="AC227" s="31"/>
      <c r="AP227" s="170" t="s">
        <v>113</v>
      </c>
      <c r="AR227" s="170" t="s">
        <v>109</v>
      </c>
      <c r="AS227" s="170" t="s">
        <v>83</v>
      </c>
      <c r="AW227" s="14" t="s">
        <v>108</v>
      </c>
      <c r="BC227" s="171" t="e">
        <f>IF(L227="základní",#REF!,0)</f>
        <v>#REF!</v>
      </c>
      <c r="BD227" s="171">
        <f>IF(L227="snížená",#REF!,0)</f>
        <v>0</v>
      </c>
      <c r="BE227" s="171">
        <f>IF(L227="zákl. přenesená",#REF!,0)</f>
        <v>0</v>
      </c>
      <c r="BF227" s="171">
        <f>IF(L227="sníž. přenesená",#REF!,0)</f>
        <v>0</v>
      </c>
      <c r="BG227" s="171">
        <f>IF(L227="nulová",#REF!,0)</f>
        <v>0</v>
      </c>
      <c r="BH227" s="14" t="s">
        <v>83</v>
      </c>
      <c r="BI227" s="171" t="e">
        <f>ROUND(H227*#REF!,2)</f>
        <v>#REF!</v>
      </c>
      <c r="BJ227" s="14" t="s">
        <v>114</v>
      </c>
      <c r="BK227" s="170" t="s">
        <v>548</v>
      </c>
    </row>
    <row r="228" spans="1:63" s="2" customFormat="1" ht="16.5" customHeight="1">
      <c r="A228" s="31"/>
      <c r="B228" s="32"/>
      <c r="C228" s="159" t="s">
        <v>549</v>
      </c>
      <c r="D228" s="159" t="s">
        <v>109</v>
      </c>
      <c r="E228" s="160" t="s">
        <v>550</v>
      </c>
      <c r="F228" s="161" t="s">
        <v>551</v>
      </c>
      <c r="G228" s="162" t="s">
        <v>118</v>
      </c>
      <c r="H228" s="163"/>
      <c r="I228" s="164"/>
      <c r="J228" s="165"/>
      <c r="K228" s="166" t="s">
        <v>1</v>
      </c>
      <c r="L228" s="167" t="s">
        <v>43</v>
      </c>
      <c r="M228" s="67"/>
      <c r="N228" s="168" t="e">
        <f>M228*#REF!</f>
        <v>#REF!</v>
      </c>
      <c r="O228" s="168">
        <v>0</v>
      </c>
      <c r="P228" s="168" t="e">
        <f>O228*#REF!</f>
        <v>#REF!</v>
      </c>
      <c r="Q228" s="168">
        <v>0</v>
      </c>
      <c r="R228" s="169" t="e">
        <f>Q228*#REF!</f>
        <v>#REF!</v>
      </c>
      <c r="S228" s="31"/>
      <c r="T228" s="31"/>
      <c r="U228" s="31"/>
      <c r="V228" s="31"/>
      <c r="W228" s="31"/>
      <c r="X228" s="31"/>
      <c r="Y228" s="31"/>
      <c r="Z228" s="31"/>
      <c r="AA228" s="31"/>
      <c r="AB228" s="31"/>
      <c r="AC228" s="31"/>
      <c r="AP228" s="170" t="s">
        <v>113</v>
      </c>
      <c r="AR228" s="170" t="s">
        <v>109</v>
      </c>
      <c r="AS228" s="170" t="s">
        <v>83</v>
      </c>
      <c r="AW228" s="14" t="s">
        <v>108</v>
      </c>
      <c r="BC228" s="171" t="e">
        <f>IF(L228="základní",#REF!,0)</f>
        <v>#REF!</v>
      </c>
      <c r="BD228" s="171">
        <f>IF(L228="snížená",#REF!,0)</f>
        <v>0</v>
      </c>
      <c r="BE228" s="171">
        <f>IF(L228="zákl. přenesená",#REF!,0)</f>
        <v>0</v>
      </c>
      <c r="BF228" s="171">
        <f>IF(L228="sníž. přenesená",#REF!,0)</f>
        <v>0</v>
      </c>
      <c r="BG228" s="171">
        <f>IF(L228="nulová",#REF!,0)</f>
        <v>0</v>
      </c>
      <c r="BH228" s="14" t="s">
        <v>83</v>
      </c>
      <c r="BI228" s="171" t="e">
        <f>ROUND(H228*#REF!,2)</f>
        <v>#REF!</v>
      </c>
      <c r="BJ228" s="14" t="s">
        <v>114</v>
      </c>
      <c r="BK228" s="170" t="s">
        <v>552</v>
      </c>
    </row>
    <row r="229" spans="1:63" s="2" customFormat="1" ht="16.5" customHeight="1">
      <c r="A229" s="31"/>
      <c r="B229" s="32"/>
      <c r="C229" s="159" t="s">
        <v>553</v>
      </c>
      <c r="D229" s="159" t="s">
        <v>109</v>
      </c>
      <c r="E229" s="160" t="s">
        <v>554</v>
      </c>
      <c r="F229" s="161" t="s">
        <v>555</v>
      </c>
      <c r="G229" s="162" t="s">
        <v>118</v>
      </c>
      <c r="H229" s="163"/>
      <c r="I229" s="164"/>
      <c r="J229" s="165"/>
      <c r="K229" s="166" t="s">
        <v>1</v>
      </c>
      <c r="L229" s="167" t="s">
        <v>43</v>
      </c>
      <c r="M229" s="67"/>
      <c r="N229" s="168" t="e">
        <f>M229*#REF!</f>
        <v>#REF!</v>
      </c>
      <c r="O229" s="168">
        <v>0</v>
      </c>
      <c r="P229" s="168" t="e">
        <f>O229*#REF!</f>
        <v>#REF!</v>
      </c>
      <c r="Q229" s="168">
        <v>0</v>
      </c>
      <c r="R229" s="169" t="e">
        <f>Q229*#REF!</f>
        <v>#REF!</v>
      </c>
      <c r="S229" s="31"/>
      <c r="T229" s="31"/>
      <c r="U229" s="31"/>
      <c r="V229" s="31"/>
      <c r="W229" s="31"/>
      <c r="X229" s="31"/>
      <c r="Y229" s="31"/>
      <c r="Z229" s="31"/>
      <c r="AA229" s="31"/>
      <c r="AB229" s="31"/>
      <c r="AC229" s="31"/>
      <c r="AP229" s="170" t="s">
        <v>113</v>
      </c>
      <c r="AR229" s="170" t="s">
        <v>109</v>
      </c>
      <c r="AS229" s="170" t="s">
        <v>83</v>
      </c>
      <c r="AW229" s="14" t="s">
        <v>108</v>
      </c>
      <c r="BC229" s="171" t="e">
        <f>IF(L229="základní",#REF!,0)</f>
        <v>#REF!</v>
      </c>
      <c r="BD229" s="171">
        <f>IF(L229="snížená",#REF!,0)</f>
        <v>0</v>
      </c>
      <c r="BE229" s="171">
        <f>IF(L229="zákl. přenesená",#REF!,0)</f>
        <v>0</v>
      </c>
      <c r="BF229" s="171">
        <f>IF(L229="sníž. přenesená",#REF!,0)</f>
        <v>0</v>
      </c>
      <c r="BG229" s="171">
        <f>IF(L229="nulová",#REF!,0)</f>
        <v>0</v>
      </c>
      <c r="BH229" s="14" t="s">
        <v>83</v>
      </c>
      <c r="BI229" s="171" t="e">
        <f>ROUND(H229*#REF!,2)</f>
        <v>#REF!</v>
      </c>
      <c r="BJ229" s="14" t="s">
        <v>114</v>
      </c>
      <c r="BK229" s="170" t="s">
        <v>556</v>
      </c>
    </row>
    <row r="230" spans="1:63" s="2" customFormat="1" ht="16.5" customHeight="1">
      <c r="A230" s="31"/>
      <c r="B230" s="32"/>
      <c r="C230" s="159" t="s">
        <v>557</v>
      </c>
      <c r="D230" s="159" t="s">
        <v>109</v>
      </c>
      <c r="E230" s="160" t="s">
        <v>558</v>
      </c>
      <c r="F230" s="161" t="s">
        <v>559</v>
      </c>
      <c r="G230" s="162" t="s">
        <v>118</v>
      </c>
      <c r="H230" s="163"/>
      <c r="I230" s="164"/>
      <c r="J230" s="165"/>
      <c r="K230" s="166" t="s">
        <v>1</v>
      </c>
      <c r="L230" s="167" t="s">
        <v>43</v>
      </c>
      <c r="M230" s="67"/>
      <c r="N230" s="168" t="e">
        <f>M230*#REF!</f>
        <v>#REF!</v>
      </c>
      <c r="O230" s="168">
        <v>0</v>
      </c>
      <c r="P230" s="168" t="e">
        <f>O230*#REF!</f>
        <v>#REF!</v>
      </c>
      <c r="Q230" s="168">
        <v>0</v>
      </c>
      <c r="R230" s="169" t="e">
        <f>Q230*#REF!</f>
        <v>#REF!</v>
      </c>
      <c r="S230" s="31"/>
      <c r="T230" s="31"/>
      <c r="U230" s="31"/>
      <c r="V230" s="31"/>
      <c r="W230" s="31"/>
      <c r="X230" s="31"/>
      <c r="Y230" s="31"/>
      <c r="Z230" s="31"/>
      <c r="AA230" s="31"/>
      <c r="AB230" s="31"/>
      <c r="AC230" s="31"/>
      <c r="AP230" s="170" t="s">
        <v>113</v>
      </c>
      <c r="AR230" s="170" t="s">
        <v>109</v>
      </c>
      <c r="AS230" s="170" t="s">
        <v>83</v>
      </c>
      <c r="AW230" s="14" t="s">
        <v>108</v>
      </c>
      <c r="BC230" s="171" t="e">
        <f>IF(L230="základní",#REF!,0)</f>
        <v>#REF!</v>
      </c>
      <c r="BD230" s="171">
        <f>IF(L230="snížená",#REF!,0)</f>
        <v>0</v>
      </c>
      <c r="BE230" s="171">
        <f>IF(L230="zákl. přenesená",#REF!,0)</f>
        <v>0</v>
      </c>
      <c r="BF230" s="171">
        <f>IF(L230="sníž. přenesená",#REF!,0)</f>
        <v>0</v>
      </c>
      <c r="BG230" s="171">
        <f>IF(L230="nulová",#REF!,0)</f>
        <v>0</v>
      </c>
      <c r="BH230" s="14" t="s">
        <v>83</v>
      </c>
      <c r="BI230" s="171" t="e">
        <f>ROUND(H230*#REF!,2)</f>
        <v>#REF!</v>
      </c>
      <c r="BJ230" s="14" t="s">
        <v>114</v>
      </c>
      <c r="BK230" s="170" t="s">
        <v>560</v>
      </c>
    </row>
    <row r="231" spans="1:63" s="2" customFormat="1" ht="16.5" customHeight="1">
      <c r="A231" s="31"/>
      <c r="B231" s="32"/>
      <c r="C231" s="159" t="s">
        <v>561</v>
      </c>
      <c r="D231" s="159" t="s">
        <v>109</v>
      </c>
      <c r="E231" s="160" t="s">
        <v>562</v>
      </c>
      <c r="F231" s="161" t="s">
        <v>563</v>
      </c>
      <c r="G231" s="162" t="s">
        <v>118</v>
      </c>
      <c r="H231" s="163"/>
      <c r="I231" s="164"/>
      <c r="J231" s="165"/>
      <c r="K231" s="166" t="s">
        <v>1</v>
      </c>
      <c r="L231" s="167" t="s">
        <v>43</v>
      </c>
      <c r="M231" s="67"/>
      <c r="N231" s="168" t="e">
        <f>M231*#REF!</f>
        <v>#REF!</v>
      </c>
      <c r="O231" s="168">
        <v>0</v>
      </c>
      <c r="P231" s="168" t="e">
        <f>O231*#REF!</f>
        <v>#REF!</v>
      </c>
      <c r="Q231" s="168">
        <v>0</v>
      </c>
      <c r="R231" s="169" t="e">
        <f>Q231*#REF!</f>
        <v>#REF!</v>
      </c>
      <c r="S231" s="31"/>
      <c r="T231" s="31"/>
      <c r="U231" s="31"/>
      <c r="V231" s="31"/>
      <c r="W231" s="31"/>
      <c r="X231" s="31"/>
      <c r="Y231" s="31"/>
      <c r="Z231" s="31"/>
      <c r="AA231" s="31"/>
      <c r="AB231" s="31"/>
      <c r="AC231" s="31"/>
      <c r="AP231" s="170" t="s">
        <v>113</v>
      </c>
      <c r="AR231" s="170" t="s">
        <v>109</v>
      </c>
      <c r="AS231" s="170" t="s">
        <v>83</v>
      </c>
      <c r="AW231" s="14" t="s">
        <v>108</v>
      </c>
      <c r="BC231" s="171" t="e">
        <f>IF(L231="základní",#REF!,0)</f>
        <v>#REF!</v>
      </c>
      <c r="BD231" s="171">
        <f>IF(L231="snížená",#REF!,0)</f>
        <v>0</v>
      </c>
      <c r="BE231" s="171">
        <f>IF(L231="zákl. přenesená",#REF!,0)</f>
        <v>0</v>
      </c>
      <c r="BF231" s="171">
        <f>IF(L231="sníž. přenesená",#REF!,0)</f>
        <v>0</v>
      </c>
      <c r="BG231" s="171">
        <f>IF(L231="nulová",#REF!,0)</f>
        <v>0</v>
      </c>
      <c r="BH231" s="14" t="s">
        <v>83</v>
      </c>
      <c r="BI231" s="171" t="e">
        <f>ROUND(H231*#REF!,2)</f>
        <v>#REF!</v>
      </c>
      <c r="BJ231" s="14" t="s">
        <v>114</v>
      </c>
      <c r="BK231" s="170" t="s">
        <v>564</v>
      </c>
    </row>
    <row r="232" spans="1:63" s="2" customFormat="1" ht="16.5" customHeight="1">
      <c r="A232" s="31"/>
      <c r="B232" s="32"/>
      <c r="C232" s="159" t="s">
        <v>565</v>
      </c>
      <c r="D232" s="159" t="s">
        <v>109</v>
      </c>
      <c r="E232" s="160" t="s">
        <v>566</v>
      </c>
      <c r="F232" s="161" t="s">
        <v>567</v>
      </c>
      <c r="G232" s="162" t="s">
        <v>118</v>
      </c>
      <c r="H232" s="163"/>
      <c r="I232" s="164"/>
      <c r="J232" s="165"/>
      <c r="K232" s="166" t="s">
        <v>1</v>
      </c>
      <c r="L232" s="167" t="s">
        <v>43</v>
      </c>
      <c r="M232" s="67"/>
      <c r="N232" s="168" t="e">
        <f>M232*#REF!</f>
        <v>#REF!</v>
      </c>
      <c r="O232" s="168">
        <v>0</v>
      </c>
      <c r="P232" s="168" t="e">
        <f>O232*#REF!</f>
        <v>#REF!</v>
      </c>
      <c r="Q232" s="168">
        <v>0</v>
      </c>
      <c r="R232" s="169" t="e">
        <f>Q232*#REF!</f>
        <v>#REF!</v>
      </c>
      <c r="S232" s="31"/>
      <c r="T232" s="31"/>
      <c r="U232" s="31"/>
      <c r="V232" s="31"/>
      <c r="W232" s="31"/>
      <c r="X232" s="31"/>
      <c r="Y232" s="31"/>
      <c r="Z232" s="31"/>
      <c r="AA232" s="31"/>
      <c r="AB232" s="31"/>
      <c r="AC232" s="31"/>
      <c r="AP232" s="170" t="s">
        <v>113</v>
      </c>
      <c r="AR232" s="170" t="s">
        <v>109</v>
      </c>
      <c r="AS232" s="170" t="s">
        <v>83</v>
      </c>
      <c r="AW232" s="14" t="s">
        <v>108</v>
      </c>
      <c r="BC232" s="171" t="e">
        <f>IF(L232="základní",#REF!,0)</f>
        <v>#REF!</v>
      </c>
      <c r="BD232" s="171">
        <f>IF(L232="snížená",#REF!,0)</f>
        <v>0</v>
      </c>
      <c r="BE232" s="171">
        <f>IF(L232="zákl. přenesená",#REF!,0)</f>
        <v>0</v>
      </c>
      <c r="BF232" s="171">
        <f>IF(L232="sníž. přenesená",#REF!,0)</f>
        <v>0</v>
      </c>
      <c r="BG232" s="171">
        <f>IF(L232="nulová",#REF!,0)</f>
        <v>0</v>
      </c>
      <c r="BH232" s="14" t="s">
        <v>83</v>
      </c>
      <c r="BI232" s="171" t="e">
        <f>ROUND(H232*#REF!,2)</f>
        <v>#REF!</v>
      </c>
      <c r="BJ232" s="14" t="s">
        <v>114</v>
      </c>
      <c r="BK232" s="170" t="s">
        <v>568</v>
      </c>
    </row>
    <row r="233" spans="1:63" s="2" customFormat="1" ht="16.5" customHeight="1">
      <c r="A233" s="31"/>
      <c r="B233" s="32"/>
      <c r="C233" s="159" t="s">
        <v>569</v>
      </c>
      <c r="D233" s="159" t="s">
        <v>109</v>
      </c>
      <c r="E233" s="160" t="s">
        <v>570</v>
      </c>
      <c r="F233" s="161" t="s">
        <v>571</v>
      </c>
      <c r="G233" s="162" t="s">
        <v>118</v>
      </c>
      <c r="H233" s="163"/>
      <c r="I233" s="164"/>
      <c r="J233" s="165"/>
      <c r="K233" s="166" t="s">
        <v>1</v>
      </c>
      <c r="L233" s="167" t="s">
        <v>43</v>
      </c>
      <c r="M233" s="67"/>
      <c r="N233" s="168" t="e">
        <f>M233*#REF!</f>
        <v>#REF!</v>
      </c>
      <c r="O233" s="168">
        <v>0</v>
      </c>
      <c r="P233" s="168" t="e">
        <f>O233*#REF!</f>
        <v>#REF!</v>
      </c>
      <c r="Q233" s="168">
        <v>0</v>
      </c>
      <c r="R233" s="169" t="e">
        <f>Q233*#REF!</f>
        <v>#REF!</v>
      </c>
      <c r="S233" s="31"/>
      <c r="T233" s="31"/>
      <c r="U233" s="31"/>
      <c r="V233" s="31"/>
      <c r="W233" s="31"/>
      <c r="X233" s="31"/>
      <c r="Y233" s="31"/>
      <c r="Z233" s="31"/>
      <c r="AA233" s="31"/>
      <c r="AB233" s="31"/>
      <c r="AC233" s="31"/>
      <c r="AP233" s="170" t="s">
        <v>113</v>
      </c>
      <c r="AR233" s="170" t="s">
        <v>109</v>
      </c>
      <c r="AS233" s="170" t="s">
        <v>83</v>
      </c>
      <c r="AW233" s="14" t="s">
        <v>108</v>
      </c>
      <c r="BC233" s="171" t="e">
        <f>IF(L233="základní",#REF!,0)</f>
        <v>#REF!</v>
      </c>
      <c r="BD233" s="171">
        <f>IF(L233="snížená",#REF!,0)</f>
        <v>0</v>
      </c>
      <c r="BE233" s="171">
        <f>IF(L233="zákl. přenesená",#REF!,0)</f>
        <v>0</v>
      </c>
      <c r="BF233" s="171">
        <f>IF(L233="sníž. přenesená",#REF!,0)</f>
        <v>0</v>
      </c>
      <c r="BG233" s="171">
        <f>IF(L233="nulová",#REF!,0)</f>
        <v>0</v>
      </c>
      <c r="BH233" s="14" t="s">
        <v>83</v>
      </c>
      <c r="BI233" s="171" t="e">
        <f>ROUND(H233*#REF!,2)</f>
        <v>#REF!</v>
      </c>
      <c r="BJ233" s="14" t="s">
        <v>114</v>
      </c>
      <c r="BK233" s="170" t="s">
        <v>572</v>
      </c>
    </row>
    <row r="234" spans="1:63" s="2" customFormat="1" ht="16.5" customHeight="1">
      <c r="A234" s="31"/>
      <c r="B234" s="32"/>
      <c r="C234" s="159" t="s">
        <v>573</v>
      </c>
      <c r="D234" s="159" t="s">
        <v>109</v>
      </c>
      <c r="E234" s="160" t="s">
        <v>574</v>
      </c>
      <c r="F234" s="161" t="s">
        <v>575</v>
      </c>
      <c r="G234" s="162" t="s">
        <v>280</v>
      </c>
      <c r="H234" s="163"/>
      <c r="I234" s="164"/>
      <c r="J234" s="165"/>
      <c r="K234" s="166" t="s">
        <v>1</v>
      </c>
      <c r="L234" s="167" t="s">
        <v>43</v>
      </c>
      <c r="M234" s="67"/>
      <c r="N234" s="168" t="e">
        <f>M234*#REF!</f>
        <v>#REF!</v>
      </c>
      <c r="O234" s="168">
        <v>0</v>
      </c>
      <c r="P234" s="168" t="e">
        <f>O234*#REF!</f>
        <v>#REF!</v>
      </c>
      <c r="Q234" s="168">
        <v>0</v>
      </c>
      <c r="R234" s="169" t="e">
        <f>Q234*#REF!</f>
        <v>#REF!</v>
      </c>
      <c r="S234" s="31"/>
      <c r="T234" s="31"/>
      <c r="U234" s="31"/>
      <c r="V234" s="31"/>
      <c r="W234" s="31"/>
      <c r="X234" s="31"/>
      <c r="Y234" s="31"/>
      <c r="Z234" s="31"/>
      <c r="AA234" s="31"/>
      <c r="AB234" s="31"/>
      <c r="AC234" s="31"/>
      <c r="AP234" s="170" t="s">
        <v>113</v>
      </c>
      <c r="AR234" s="170" t="s">
        <v>109</v>
      </c>
      <c r="AS234" s="170" t="s">
        <v>83</v>
      </c>
      <c r="AW234" s="14" t="s">
        <v>108</v>
      </c>
      <c r="BC234" s="171" t="e">
        <f>IF(L234="základní",#REF!,0)</f>
        <v>#REF!</v>
      </c>
      <c r="BD234" s="171">
        <f>IF(L234="snížená",#REF!,0)</f>
        <v>0</v>
      </c>
      <c r="BE234" s="171">
        <f>IF(L234="zákl. přenesená",#REF!,0)</f>
        <v>0</v>
      </c>
      <c r="BF234" s="171">
        <f>IF(L234="sníž. přenesená",#REF!,0)</f>
        <v>0</v>
      </c>
      <c r="BG234" s="171">
        <f>IF(L234="nulová",#REF!,0)</f>
        <v>0</v>
      </c>
      <c r="BH234" s="14" t="s">
        <v>83</v>
      </c>
      <c r="BI234" s="171" t="e">
        <f>ROUND(H234*#REF!,2)</f>
        <v>#REF!</v>
      </c>
      <c r="BJ234" s="14" t="s">
        <v>114</v>
      </c>
      <c r="BK234" s="170" t="s">
        <v>576</v>
      </c>
    </row>
    <row r="235" spans="1:63" s="2" customFormat="1" ht="16.5" customHeight="1">
      <c r="A235" s="31"/>
      <c r="B235" s="32"/>
      <c r="C235" s="159" t="s">
        <v>577</v>
      </c>
      <c r="D235" s="159" t="s">
        <v>109</v>
      </c>
      <c r="E235" s="160" t="s">
        <v>578</v>
      </c>
      <c r="F235" s="161" t="s">
        <v>579</v>
      </c>
      <c r="G235" s="162" t="s">
        <v>118</v>
      </c>
      <c r="H235" s="163"/>
      <c r="I235" s="164"/>
      <c r="J235" s="165"/>
      <c r="K235" s="166" t="s">
        <v>1</v>
      </c>
      <c r="L235" s="167" t="s">
        <v>43</v>
      </c>
      <c r="M235" s="67"/>
      <c r="N235" s="168" t="e">
        <f>M235*#REF!</f>
        <v>#REF!</v>
      </c>
      <c r="O235" s="168">
        <v>0</v>
      </c>
      <c r="P235" s="168" t="e">
        <f>O235*#REF!</f>
        <v>#REF!</v>
      </c>
      <c r="Q235" s="168">
        <v>0</v>
      </c>
      <c r="R235" s="169" t="e">
        <f>Q235*#REF!</f>
        <v>#REF!</v>
      </c>
      <c r="S235" s="31"/>
      <c r="T235" s="31"/>
      <c r="U235" s="31"/>
      <c r="V235" s="31"/>
      <c r="W235" s="31"/>
      <c r="X235" s="31"/>
      <c r="Y235" s="31"/>
      <c r="Z235" s="31"/>
      <c r="AA235" s="31"/>
      <c r="AB235" s="31"/>
      <c r="AC235" s="31"/>
      <c r="AP235" s="170" t="s">
        <v>113</v>
      </c>
      <c r="AR235" s="170" t="s">
        <v>109</v>
      </c>
      <c r="AS235" s="170" t="s">
        <v>83</v>
      </c>
      <c r="AW235" s="14" t="s">
        <v>108</v>
      </c>
      <c r="BC235" s="171" t="e">
        <f>IF(L235="základní",#REF!,0)</f>
        <v>#REF!</v>
      </c>
      <c r="BD235" s="171">
        <f>IF(L235="snížená",#REF!,0)</f>
        <v>0</v>
      </c>
      <c r="BE235" s="171">
        <f>IF(L235="zákl. přenesená",#REF!,0)</f>
        <v>0</v>
      </c>
      <c r="BF235" s="171">
        <f>IF(L235="sníž. přenesená",#REF!,0)</f>
        <v>0</v>
      </c>
      <c r="BG235" s="171">
        <f>IF(L235="nulová",#REF!,0)</f>
        <v>0</v>
      </c>
      <c r="BH235" s="14" t="s">
        <v>83</v>
      </c>
      <c r="BI235" s="171" t="e">
        <f>ROUND(H235*#REF!,2)</f>
        <v>#REF!</v>
      </c>
      <c r="BJ235" s="14" t="s">
        <v>114</v>
      </c>
      <c r="BK235" s="170" t="s">
        <v>580</v>
      </c>
    </row>
    <row r="236" spans="1:63" s="2" customFormat="1" ht="16.5" customHeight="1">
      <c r="A236" s="31"/>
      <c r="B236" s="32"/>
      <c r="C236" s="159" t="s">
        <v>581</v>
      </c>
      <c r="D236" s="159" t="s">
        <v>109</v>
      </c>
      <c r="E236" s="160" t="s">
        <v>582</v>
      </c>
      <c r="F236" s="161" t="s">
        <v>583</v>
      </c>
      <c r="G236" s="162" t="s">
        <v>118</v>
      </c>
      <c r="H236" s="163"/>
      <c r="I236" s="164"/>
      <c r="J236" s="165"/>
      <c r="K236" s="166" t="s">
        <v>1</v>
      </c>
      <c r="L236" s="167" t="s">
        <v>43</v>
      </c>
      <c r="M236" s="67"/>
      <c r="N236" s="168" t="e">
        <f>M236*#REF!</f>
        <v>#REF!</v>
      </c>
      <c r="O236" s="168">
        <v>0</v>
      </c>
      <c r="P236" s="168" t="e">
        <f>O236*#REF!</f>
        <v>#REF!</v>
      </c>
      <c r="Q236" s="168">
        <v>0</v>
      </c>
      <c r="R236" s="169" t="e">
        <f>Q236*#REF!</f>
        <v>#REF!</v>
      </c>
      <c r="S236" s="31"/>
      <c r="T236" s="31"/>
      <c r="U236" s="31"/>
      <c r="V236" s="31"/>
      <c r="W236" s="31"/>
      <c r="X236" s="31"/>
      <c r="Y236" s="31"/>
      <c r="Z236" s="31"/>
      <c r="AA236" s="31"/>
      <c r="AB236" s="31"/>
      <c r="AC236" s="31"/>
      <c r="AP236" s="170" t="s">
        <v>113</v>
      </c>
      <c r="AR236" s="170" t="s">
        <v>109</v>
      </c>
      <c r="AS236" s="170" t="s">
        <v>83</v>
      </c>
      <c r="AW236" s="14" t="s">
        <v>108</v>
      </c>
      <c r="BC236" s="171" t="e">
        <f>IF(L236="základní",#REF!,0)</f>
        <v>#REF!</v>
      </c>
      <c r="BD236" s="171">
        <f>IF(L236="snížená",#REF!,0)</f>
        <v>0</v>
      </c>
      <c r="BE236" s="171">
        <f>IF(L236="zákl. přenesená",#REF!,0)</f>
        <v>0</v>
      </c>
      <c r="BF236" s="171">
        <f>IF(L236="sníž. přenesená",#REF!,0)</f>
        <v>0</v>
      </c>
      <c r="BG236" s="171">
        <f>IF(L236="nulová",#REF!,0)</f>
        <v>0</v>
      </c>
      <c r="BH236" s="14" t="s">
        <v>83</v>
      </c>
      <c r="BI236" s="171" t="e">
        <f>ROUND(H236*#REF!,2)</f>
        <v>#REF!</v>
      </c>
      <c r="BJ236" s="14" t="s">
        <v>114</v>
      </c>
      <c r="BK236" s="170" t="s">
        <v>584</v>
      </c>
    </row>
    <row r="237" spans="1:63" s="2" customFormat="1" ht="16.5" customHeight="1">
      <c r="A237" s="31"/>
      <c r="B237" s="32"/>
      <c r="C237" s="159" t="s">
        <v>585</v>
      </c>
      <c r="D237" s="159" t="s">
        <v>109</v>
      </c>
      <c r="E237" s="160" t="s">
        <v>586</v>
      </c>
      <c r="F237" s="161" t="s">
        <v>587</v>
      </c>
      <c r="G237" s="162" t="s">
        <v>118</v>
      </c>
      <c r="H237" s="163"/>
      <c r="I237" s="164"/>
      <c r="J237" s="165"/>
      <c r="K237" s="166" t="s">
        <v>1</v>
      </c>
      <c r="L237" s="167" t="s">
        <v>43</v>
      </c>
      <c r="M237" s="67"/>
      <c r="N237" s="168" t="e">
        <f>M237*#REF!</f>
        <v>#REF!</v>
      </c>
      <c r="O237" s="168">
        <v>0</v>
      </c>
      <c r="P237" s="168" t="e">
        <f>O237*#REF!</f>
        <v>#REF!</v>
      </c>
      <c r="Q237" s="168">
        <v>0</v>
      </c>
      <c r="R237" s="169" t="e">
        <f>Q237*#REF!</f>
        <v>#REF!</v>
      </c>
      <c r="S237" s="31"/>
      <c r="T237" s="31"/>
      <c r="U237" s="31"/>
      <c r="V237" s="31"/>
      <c r="W237" s="31"/>
      <c r="X237" s="31"/>
      <c r="Y237" s="31"/>
      <c r="Z237" s="31"/>
      <c r="AA237" s="31"/>
      <c r="AB237" s="31"/>
      <c r="AC237" s="31"/>
      <c r="AP237" s="170" t="s">
        <v>113</v>
      </c>
      <c r="AR237" s="170" t="s">
        <v>109</v>
      </c>
      <c r="AS237" s="170" t="s">
        <v>83</v>
      </c>
      <c r="AW237" s="14" t="s">
        <v>108</v>
      </c>
      <c r="BC237" s="171" t="e">
        <f>IF(L237="základní",#REF!,0)</f>
        <v>#REF!</v>
      </c>
      <c r="BD237" s="171">
        <f>IF(L237="snížená",#REF!,0)</f>
        <v>0</v>
      </c>
      <c r="BE237" s="171">
        <f>IF(L237="zákl. přenesená",#REF!,0)</f>
        <v>0</v>
      </c>
      <c r="BF237" s="171">
        <f>IF(L237="sníž. přenesená",#REF!,0)</f>
        <v>0</v>
      </c>
      <c r="BG237" s="171">
        <f>IF(L237="nulová",#REF!,0)</f>
        <v>0</v>
      </c>
      <c r="BH237" s="14" t="s">
        <v>83</v>
      </c>
      <c r="BI237" s="171" t="e">
        <f>ROUND(H237*#REF!,2)</f>
        <v>#REF!</v>
      </c>
      <c r="BJ237" s="14" t="s">
        <v>114</v>
      </c>
      <c r="BK237" s="170" t="s">
        <v>588</v>
      </c>
    </row>
    <row r="238" spans="1:63" s="2" customFormat="1" ht="16.5" customHeight="1">
      <c r="A238" s="31"/>
      <c r="B238" s="32"/>
      <c r="C238" s="159" t="s">
        <v>589</v>
      </c>
      <c r="D238" s="159" t="s">
        <v>109</v>
      </c>
      <c r="E238" s="160" t="s">
        <v>590</v>
      </c>
      <c r="F238" s="161" t="s">
        <v>591</v>
      </c>
      <c r="G238" s="162" t="s">
        <v>118</v>
      </c>
      <c r="H238" s="163"/>
      <c r="I238" s="164"/>
      <c r="J238" s="165"/>
      <c r="K238" s="166" t="s">
        <v>1</v>
      </c>
      <c r="L238" s="167" t="s">
        <v>43</v>
      </c>
      <c r="M238" s="67"/>
      <c r="N238" s="168" t="e">
        <f>M238*#REF!</f>
        <v>#REF!</v>
      </c>
      <c r="O238" s="168">
        <v>0</v>
      </c>
      <c r="P238" s="168" t="e">
        <f>O238*#REF!</f>
        <v>#REF!</v>
      </c>
      <c r="Q238" s="168">
        <v>0</v>
      </c>
      <c r="R238" s="169" t="e">
        <f>Q238*#REF!</f>
        <v>#REF!</v>
      </c>
      <c r="S238" s="31"/>
      <c r="T238" s="31"/>
      <c r="U238" s="31"/>
      <c r="V238" s="31"/>
      <c r="W238" s="31"/>
      <c r="X238" s="31"/>
      <c r="Y238" s="31"/>
      <c r="Z238" s="31"/>
      <c r="AA238" s="31"/>
      <c r="AB238" s="31"/>
      <c r="AC238" s="31"/>
      <c r="AP238" s="170" t="s">
        <v>113</v>
      </c>
      <c r="AR238" s="170" t="s">
        <v>109</v>
      </c>
      <c r="AS238" s="170" t="s">
        <v>83</v>
      </c>
      <c r="AW238" s="14" t="s">
        <v>108</v>
      </c>
      <c r="BC238" s="171" t="e">
        <f>IF(L238="základní",#REF!,0)</f>
        <v>#REF!</v>
      </c>
      <c r="BD238" s="171">
        <f>IF(L238="snížená",#REF!,0)</f>
        <v>0</v>
      </c>
      <c r="BE238" s="171">
        <f>IF(L238="zákl. přenesená",#REF!,0)</f>
        <v>0</v>
      </c>
      <c r="BF238" s="171">
        <f>IF(L238="sníž. přenesená",#REF!,0)</f>
        <v>0</v>
      </c>
      <c r="BG238" s="171">
        <f>IF(L238="nulová",#REF!,0)</f>
        <v>0</v>
      </c>
      <c r="BH238" s="14" t="s">
        <v>83</v>
      </c>
      <c r="BI238" s="171" t="e">
        <f>ROUND(H238*#REF!,2)</f>
        <v>#REF!</v>
      </c>
      <c r="BJ238" s="14" t="s">
        <v>114</v>
      </c>
      <c r="BK238" s="170" t="s">
        <v>592</v>
      </c>
    </row>
    <row r="239" spans="1:63" s="2" customFormat="1" ht="16.5" customHeight="1">
      <c r="A239" s="31"/>
      <c r="B239" s="32"/>
      <c r="C239" s="159" t="s">
        <v>593</v>
      </c>
      <c r="D239" s="159" t="s">
        <v>109</v>
      </c>
      <c r="E239" s="160" t="s">
        <v>594</v>
      </c>
      <c r="F239" s="161" t="s">
        <v>595</v>
      </c>
      <c r="G239" s="162" t="s">
        <v>118</v>
      </c>
      <c r="H239" s="163"/>
      <c r="I239" s="164"/>
      <c r="J239" s="165"/>
      <c r="K239" s="166" t="s">
        <v>1</v>
      </c>
      <c r="L239" s="167" t="s">
        <v>43</v>
      </c>
      <c r="M239" s="67"/>
      <c r="N239" s="168" t="e">
        <f>M239*#REF!</f>
        <v>#REF!</v>
      </c>
      <c r="O239" s="168">
        <v>0</v>
      </c>
      <c r="P239" s="168" t="e">
        <f>O239*#REF!</f>
        <v>#REF!</v>
      </c>
      <c r="Q239" s="168">
        <v>0</v>
      </c>
      <c r="R239" s="169" t="e">
        <f>Q239*#REF!</f>
        <v>#REF!</v>
      </c>
      <c r="S239" s="31"/>
      <c r="T239" s="31"/>
      <c r="U239" s="31"/>
      <c r="V239" s="31"/>
      <c r="W239" s="31"/>
      <c r="X239" s="31"/>
      <c r="Y239" s="31"/>
      <c r="Z239" s="31"/>
      <c r="AA239" s="31"/>
      <c r="AB239" s="31"/>
      <c r="AC239" s="31"/>
      <c r="AP239" s="170" t="s">
        <v>113</v>
      </c>
      <c r="AR239" s="170" t="s">
        <v>109</v>
      </c>
      <c r="AS239" s="170" t="s">
        <v>83</v>
      </c>
      <c r="AW239" s="14" t="s">
        <v>108</v>
      </c>
      <c r="BC239" s="171" t="e">
        <f>IF(L239="základní",#REF!,0)</f>
        <v>#REF!</v>
      </c>
      <c r="BD239" s="171">
        <f>IF(L239="snížená",#REF!,0)</f>
        <v>0</v>
      </c>
      <c r="BE239" s="171">
        <f>IF(L239="zákl. přenesená",#REF!,0)</f>
        <v>0</v>
      </c>
      <c r="BF239" s="171">
        <f>IF(L239="sníž. přenesená",#REF!,0)</f>
        <v>0</v>
      </c>
      <c r="BG239" s="171">
        <f>IF(L239="nulová",#REF!,0)</f>
        <v>0</v>
      </c>
      <c r="BH239" s="14" t="s">
        <v>83</v>
      </c>
      <c r="BI239" s="171" t="e">
        <f>ROUND(H239*#REF!,2)</f>
        <v>#REF!</v>
      </c>
      <c r="BJ239" s="14" t="s">
        <v>114</v>
      </c>
      <c r="BK239" s="170" t="s">
        <v>596</v>
      </c>
    </row>
    <row r="240" spans="1:63" s="2" customFormat="1" ht="16.5" customHeight="1">
      <c r="A240" s="31"/>
      <c r="B240" s="32"/>
      <c r="C240" s="159" t="s">
        <v>597</v>
      </c>
      <c r="D240" s="159" t="s">
        <v>109</v>
      </c>
      <c r="E240" s="160" t="s">
        <v>598</v>
      </c>
      <c r="F240" s="161" t="s">
        <v>599</v>
      </c>
      <c r="G240" s="162" t="s">
        <v>118</v>
      </c>
      <c r="H240" s="163"/>
      <c r="I240" s="164"/>
      <c r="J240" s="165"/>
      <c r="K240" s="166" t="s">
        <v>1</v>
      </c>
      <c r="L240" s="167" t="s">
        <v>43</v>
      </c>
      <c r="M240" s="67"/>
      <c r="N240" s="168" t="e">
        <f>M240*#REF!</f>
        <v>#REF!</v>
      </c>
      <c r="O240" s="168">
        <v>0</v>
      </c>
      <c r="P240" s="168" t="e">
        <f>O240*#REF!</f>
        <v>#REF!</v>
      </c>
      <c r="Q240" s="168">
        <v>0</v>
      </c>
      <c r="R240" s="169" t="e">
        <f>Q240*#REF!</f>
        <v>#REF!</v>
      </c>
      <c r="S240" s="31"/>
      <c r="T240" s="31"/>
      <c r="U240" s="31"/>
      <c r="V240" s="31"/>
      <c r="W240" s="31"/>
      <c r="X240" s="31"/>
      <c r="Y240" s="31"/>
      <c r="Z240" s="31"/>
      <c r="AA240" s="31"/>
      <c r="AB240" s="31"/>
      <c r="AC240" s="31"/>
      <c r="AP240" s="170" t="s">
        <v>113</v>
      </c>
      <c r="AR240" s="170" t="s">
        <v>109</v>
      </c>
      <c r="AS240" s="170" t="s">
        <v>83</v>
      </c>
      <c r="AW240" s="14" t="s">
        <v>108</v>
      </c>
      <c r="BC240" s="171" t="e">
        <f>IF(L240="základní",#REF!,0)</f>
        <v>#REF!</v>
      </c>
      <c r="BD240" s="171">
        <f>IF(L240="snížená",#REF!,0)</f>
        <v>0</v>
      </c>
      <c r="BE240" s="171">
        <f>IF(L240="zákl. přenesená",#REF!,0)</f>
        <v>0</v>
      </c>
      <c r="BF240" s="171">
        <f>IF(L240="sníž. přenesená",#REF!,0)</f>
        <v>0</v>
      </c>
      <c r="BG240" s="171">
        <f>IF(L240="nulová",#REF!,0)</f>
        <v>0</v>
      </c>
      <c r="BH240" s="14" t="s">
        <v>83</v>
      </c>
      <c r="BI240" s="171" t="e">
        <f>ROUND(H240*#REF!,2)</f>
        <v>#REF!</v>
      </c>
      <c r="BJ240" s="14" t="s">
        <v>114</v>
      </c>
      <c r="BK240" s="170" t="s">
        <v>600</v>
      </c>
    </row>
    <row r="241" spans="1:63" s="2" customFormat="1" ht="16.5" customHeight="1">
      <c r="A241" s="31"/>
      <c r="B241" s="32"/>
      <c r="C241" s="159" t="s">
        <v>601</v>
      </c>
      <c r="D241" s="159" t="s">
        <v>109</v>
      </c>
      <c r="E241" s="160" t="s">
        <v>602</v>
      </c>
      <c r="F241" s="161" t="s">
        <v>603</v>
      </c>
      <c r="G241" s="162" t="s">
        <v>118</v>
      </c>
      <c r="H241" s="163"/>
      <c r="I241" s="164"/>
      <c r="J241" s="165"/>
      <c r="K241" s="166" t="s">
        <v>1</v>
      </c>
      <c r="L241" s="167" t="s">
        <v>43</v>
      </c>
      <c r="M241" s="67"/>
      <c r="N241" s="168" t="e">
        <f>M241*#REF!</f>
        <v>#REF!</v>
      </c>
      <c r="O241" s="168">
        <v>0</v>
      </c>
      <c r="P241" s="168" t="e">
        <f>O241*#REF!</f>
        <v>#REF!</v>
      </c>
      <c r="Q241" s="168">
        <v>0</v>
      </c>
      <c r="R241" s="169" t="e">
        <f>Q241*#REF!</f>
        <v>#REF!</v>
      </c>
      <c r="S241" s="31"/>
      <c r="T241" s="31"/>
      <c r="U241" s="31"/>
      <c r="V241" s="31"/>
      <c r="W241" s="31"/>
      <c r="X241" s="31"/>
      <c r="Y241" s="31"/>
      <c r="Z241" s="31"/>
      <c r="AA241" s="31"/>
      <c r="AB241" s="31"/>
      <c r="AC241" s="31"/>
      <c r="AP241" s="170" t="s">
        <v>113</v>
      </c>
      <c r="AR241" s="170" t="s">
        <v>109</v>
      </c>
      <c r="AS241" s="170" t="s">
        <v>83</v>
      </c>
      <c r="AW241" s="14" t="s">
        <v>108</v>
      </c>
      <c r="BC241" s="171" t="e">
        <f>IF(L241="základní",#REF!,0)</f>
        <v>#REF!</v>
      </c>
      <c r="BD241" s="171">
        <f>IF(L241="snížená",#REF!,0)</f>
        <v>0</v>
      </c>
      <c r="BE241" s="171">
        <f>IF(L241="zákl. přenesená",#REF!,0)</f>
        <v>0</v>
      </c>
      <c r="BF241" s="171">
        <f>IF(L241="sníž. přenesená",#REF!,0)</f>
        <v>0</v>
      </c>
      <c r="BG241" s="171">
        <f>IF(L241="nulová",#REF!,0)</f>
        <v>0</v>
      </c>
      <c r="BH241" s="14" t="s">
        <v>83</v>
      </c>
      <c r="BI241" s="171" t="e">
        <f>ROUND(H241*#REF!,2)</f>
        <v>#REF!</v>
      </c>
      <c r="BJ241" s="14" t="s">
        <v>114</v>
      </c>
      <c r="BK241" s="170" t="s">
        <v>604</v>
      </c>
    </row>
    <row r="242" spans="1:63" s="2" customFormat="1" ht="16.5" customHeight="1">
      <c r="A242" s="31"/>
      <c r="B242" s="32"/>
      <c r="C242" s="159" t="s">
        <v>605</v>
      </c>
      <c r="D242" s="159" t="s">
        <v>109</v>
      </c>
      <c r="E242" s="160" t="s">
        <v>606</v>
      </c>
      <c r="F242" s="161" t="s">
        <v>607</v>
      </c>
      <c r="G242" s="162" t="s">
        <v>118</v>
      </c>
      <c r="H242" s="163"/>
      <c r="I242" s="164"/>
      <c r="J242" s="165"/>
      <c r="K242" s="166" t="s">
        <v>1</v>
      </c>
      <c r="L242" s="167" t="s">
        <v>43</v>
      </c>
      <c r="M242" s="67"/>
      <c r="N242" s="168" t="e">
        <f>M242*#REF!</f>
        <v>#REF!</v>
      </c>
      <c r="O242" s="168">
        <v>0</v>
      </c>
      <c r="P242" s="168" t="e">
        <f>O242*#REF!</f>
        <v>#REF!</v>
      </c>
      <c r="Q242" s="168">
        <v>0</v>
      </c>
      <c r="R242" s="169" t="e">
        <f>Q242*#REF!</f>
        <v>#REF!</v>
      </c>
      <c r="S242" s="31"/>
      <c r="T242" s="31"/>
      <c r="U242" s="31"/>
      <c r="V242" s="31"/>
      <c r="W242" s="31"/>
      <c r="X242" s="31"/>
      <c r="Y242" s="31"/>
      <c r="Z242" s="31"/>
      <c r="AA242" s="31"/>
      <c r="AB242" s="31"/>
      <c r="AC242" s="31"/>
      <c r="AP242" s="170" t="s">
        <v>113</v>
      </c>
      <c r="AR242" s="170" t="s">
        <v>109</v>
      </c>
      <c r="AS242" s="170" t="s">
        <v>83</v>
      </c>
      <c r="AW242" s="14" t="s">
        <v>108</v>
      </c>
      <c r="BC242" s="171" t="e">
        <f>IF(L242="základní",#REF!,0)</f>
        <v>#REF!</v>
      </c>
      <c r="BD242" s="171">
        <f>IF(L242="snížená",#REF!,0)</f>
        <v>0</v>
      </c>
      <c r="BE242" s="171">
        <f>IF(L242="zákl. přenesená",#REF!,0)</f>
        <v>0</v>
      </c>
      <c r="BF242" s="171">
        <f>IF(L242="sníž. přenesená",#REF!,0)</f>
        <v>0</v>
      </c>
      <c r="BG242" s="171">
        <f>IF(L242="nulová",#REF!,0)</f>
        <v>0</v>
      </c>
      <c r="BH242" s="14" t="s">
        <v>83</v>
      </c>
      <c r="BI242" s="171" t="e">
        <f>ROUND(H242*#REF!,2)</f>
        <v>#REF!</v>
      </c>
      <c r="BJ242" s="14" t="s">
        <v>114</v>
      </c>
      <c r="BK242" s="170" t="s">
        <v>608</v>
      </c>
    </row>
    <row r="243" spans="1:63" s="2" customFormat="1" ht="16.5" customHeight="1">
      <c r="A243" s="31"/>
      <c r="B243" s="32"/>
      <c r="C243" s="159" t="s">
        <v>609</v>
      </c>
      <c r="D243" s="159" t="s">
        <v>109</v>
      </c>
      <c r="E243" s="160" t="s">
        <v>610</v>
      </c>
      <c r="F243" s="161" t="s">
        <v>611</v>
      </c>
      <c r="G243" s="162" t="s">
        <v>118</v>
      </c>
      <c r="H243" s="163"/>
      <c r="I243" s="164"/>
      <c r="J243" s="165"/>
      <c r="K243" s="166" t="s">
        <v>1</v>
      </c>
      <c r="L243" s="167" t="s">
        <v>43</v>
      </c>
      <c r="M243" s="67"/>
      <c r="N243" s="168" t="e">
        <f>M243*#REF!</f>
        <v>#REF!</v>
      </c>
      <c r="O243" s="168">
        <v>0</v>
      </c>
      <c r="P243" s="168" t="e">
        <f>O243*#REF!</f>
        <v>#REF!</v>
      </c>
      <c r="Q243" s="168">
        <v>0</v>
      </c>
      <c r="R243" s="169" t="e">
        <f>Q243*#REF!</f>
        <v>#REF!</v>
      </c>
      <c r="S243" s="31"/>
      <c r="T243" s="31"/>
      <c r="U243" s="31"/>
      <c r="V243" s="31"/>
      <c r="W243" s="31"/>
      <c r="X243" s="31"/>
      <c r="Y243" s="31"/>
      <c r="Z243" s="31"/>
      <c r="AA243" s="31"/>
      <c r="AB243" s="31"/>
      <c r="AC243" s="31"/>
      <c r="AP243" s="170" t="s">
        <v>113</v>
      </c>
      <c r="AR243" s="170" t="s">
        <v>109</v>
      </c>
      <c r="AS243" s="170" t="s">
        <v>83</v>
      </c>
      <c r="AW243" s="14" t="s">
        <v>108</v>
      </c>
      <c r="BC243" s="171" t="e">
        <f>IF(L243="základní",#REF!,0)</f>
        <v>#REF!</v>
      </c>
      <c r="BD243" s="171">
        <f>IF(L243="snížená",#REF!,0)</f>
        <v>0</v>
      </c>
      <c r="BE243" s="171">
        <f>IF(L243="zákl. přenesená",#REF!,0)</f>
        <v>0</v>
      </c>
      <c r="BF243" s="171">
        <f>IF(L243="sníž. přenesená",#REF!,0)</f>
        <v>0</v>
      </c>
      <c r="BG243" s="171">
        <f>IF(L243="nulová",#REF!,0)</f>
        <v>0</v>
      </c>
      <c r="BH243" s="14" t="s">
        <v>83</v>
      </c>
      <c r="BI243" s="171" t="e">
        <f>ROUND(H243*#REF!,2)</f>
        <v>#REF!</v>
      </c>
      <c r="BJ243" s="14" t="s">
        <v>114</v>
      </c>
      <c r="BK243" s="170" t="s">
        <v>612</v>
      </c>
    </row>
    <row r="244" spans="1:63" s="2" customFormat="1" ht="16.5" customHeight="1">
      <c r="A244" s="31"/>
      <c r="B244" s="32"/>
      <c r="C244" s="159" t="s">
        <v>613</v>
      </c>
      <c r="D244" s="159" t="s">
        <v>109</v>
      </c>
      <c r="E244" s="160" t="s">
        <v>614</v>
      </c>
      <c r="F244" s="161" t="s">
        <v>615</v>
      </c>
      <c r="G244" s="162" t="s">
        <v>118</v>
      </c>
      <c r="H244" s="163"/>
      <c r="I244" s="164"/>
      <c r="J244" s="165"/>
      <c r="K244" s="166" t="s">
        <v>1</v>
      </c>
      <c r="L244" s="167" t="s">
        <v>43</v>
      </c>
      <c r="M244" s="67"/>
      <c r="N244" s="168" t="e">
        <f>M244*#REF!</f>
        <v>#REF!</v>
      </c>
      <c r="O244" s="168">
        <v>0</v>
      </c>
      <c r="P244" s="168" t="e">
        <f>O244*#REF!</f>
        <v>#REF!</v>
      </c>
      <c r="Q244" s="168">
        <v>0</v>
      </c>
      <c r="R244" s="169" t="e">
        <f>Q244*#REF!</f>
        <v>#REF!</v>
      </c>
      <c r="S244" s="31"/>
      <c r="T244" s="31"/>
      <c r="U244" s="31"/>
      <c r="V244" s="31"/>
      <c r="W244" s="31"/>
      <c r="X244" s="31"/>
      <c r="Y244" s="31"/>
      <c r="Z244" s="31"/>
      <c r="AA244" s="31"/>
      <c r="AB244" s="31"/>
      <c r="AC244" s="31"/>
      <c r="AP244" s="170" t="s">
        <v>113</v>
      </c>
      <c r="AR244" s="170" t="s">
        <v>109</v>
      </c>
      <c r="AS244" s="170" t="s">
        <v>83</v>
      </c>
      <c r="AW244" s="14" t="s">
        <v>108</v>
      </c>
      <c r="BC244" s="171" t="e">
        <f>IF(L244="základní",#REF!,0)</f>
        <v>#REF!</v>
      </c>
      <c r="BD244" s="171">
        <f>IF(L244="snížená",#REF!,0)</f>
        <v>0</v>
      </c>
      <c r="BE244" s="171">
        <f>IF(L244="zákl. přenesená",#REF!,0)</f>
        <v>0</v>
      </c>
      <c r="BF244" s="171">
        <f>IF(L244="sníž. přenesená",#REF!,0)</f>
        <v>0</v>
      </c>
      <c r="BG244" s="171">
        <f>IF(L244="nulová",#REF!,0)</f>
        <v>0</v>
      </c>
      <c r="BH244" s="14" t="s">
        <v>83</v>
      </c>
      <c r="BI244" s="171" t="e">
        <f>ROUND(H244*#REF!,2)</f>
        <v>#REF!</v>
      </c>
      <c r="BJ244" s="14" t="s">
        <v>114</v>
      </c>
      <c r="BK244" s="170" t="s">
        <v>616</v>
      </c>
    </row>
    <row r="245" spans="1:63" s="2" customFormat="1" ht="16.5" customHeight="1">
      <c r="A245" s="31"/>
      <c r="B245" s="32"/>
      <c r="C245" s="159" t="s">
        <v>617</v>
      </c>
      <c r="D245" s="159" t="s">
        <v>109</v>
      </c>
      <c r="E245" s="160" t="s">
        <v>618</v>
      </c>
      <c r="F245" s="161" t="s">
        <v>619</v>
      </c>
      <c r="G245" s="162" t="s">
        <v>118</v>
      </c>
      <c r="H245" s="163"/>
      <c r="I245" s="164"/>
      <c r="J245" s="165"/>
      <c r="K245" s="166" t="s">
        <v>1</v>
      </c>
      <c r="L245" s="167" t="s">
        <v>43</v>
      </c>
      <c r="M245" s="67"/>
      <c r="N245" s="168" t="e">
        <f>M245*#REF!</f>
        <v>#REF!</v>
      </c>
      <c r="O245" s="168">
        <v>0</v>
      </c>
      <c r="P245" s="168" t="e">
        <f>O245*#REF!</f>
        <v>#REF!</v>
      </c>
      <c r="Q245" s="168">
        <v>0</v>
      </c>
      <c r="R245" s="169" t="e">
        <f>Q245*#REF!</f>
        <v>#REF!</v>
      </c>
      <c r="S245" s="31"/>
      <c r="T245" s="31"/>
      <c r="U245" s="31"/>
      <c r="V245" s="31"/>
      <c r="W245" s="31"/>
      <c r="X245" s="31"/>
      <c r="Y245" s="31"/>
      <c r="Z245" s="31"/>
      <c r="AA245" s="31"/>
      <c r="AB245" s="31"/>
      <c r="AC245" s="31"/>
      <c r="AP245" s="170" t="s">
        <v>113</v>
      </c>
      <c r="AR245" s="170" t="s">
        <v>109</v>
      </c>
      <c r="AS245" s="170" t="s">
        <v>83</v>
      </c>
      <c r="AW245" s="14" t="s">
        <v>108</v>
      </c>
      <c r="BC245" s="171" t="e">
        <f>IF(L245="základní",#REF!,0)</f>
        <v>#REF!</v>
      </c>
      <c r="BD245" s="171">
        <f>IF(L245="snížená",#REF!,0)</f>
        <v>0</v>
      </c>
      <c r="BE245" s="171">
        <f>IF(L245="zákl. přenesená",#REF!,0)</f>
        <v>0</v>
      </c>
      <c r="BF245" s="171">
        <f>IF(L245="sníž. přenesená",#REF!,0)</f>
        <v>0</v>
      </c>
      <c r="BG245" s="171">
        <f>IF(L245="nulová",#REF!,0)</f>
        <v>0</v>
      </c>
      <c r="BH245" s="14" t="s">
        <v>83</v>
      </c>
      <c r="BI245" s="171" t="e">
        <f>ROUND(H245*#REF!,2)</f>
        <v>#REF!</v>
      </c>
      <c r="BJ245" s="14" t="s">
        <v>114</v>
      </c>
      <c r="BK245" s="170" t="s">
        <v>620</v>
      </c>
    </row>
    <row r="246" spans="1:63" s="2" customFormat="1" ht="16.5" customHeight="1">
      <c r="A246" s="31"/>
      <c r="B246" s="32"/>
      <c r="C246" s="159" t="s">
        <v>621</v>
      </c>
      <c r="D246" s="159" t="s">
        <v>109</v>
      </c>
      <c r="E246" s="160" t="s">
        <v>622</v>
      </c>
      <c r="F246" s="161" t="s">
        <v>623</v>
      </c>
      <c r="G246" s="162" t="s">
        <v>118</v>
      </c>
      <c r="H246" s="163"/>
      <c r="I246" s="164"/>
      <c r="J246" s="165"/>
      <c r="K246" s="166" t="s">
        <v>1</v>
      </c>
      <c r="L246" s="167" t="s">
        <v>43</v>
      </c>
      <c r="M246" s="67"/>
      <c r="N246" s="168" t="e">
        <f>M246*#REF!</f>
        <v>#REF!</v>
      </c>
      <c r="O246" s="168">
        <v>0</v>
      </c>
      <c r="P246" s="168" t="e">
        <f>O246*#REF!</f>
        <v>#REF!</v>
      </c>
      <c r="Q246" s="168">
        <v>0</v>
      </c>
      <c r="R246" s="169" t="e">
        <f>Q246*#REF!</f>
        <v>#REF!</v>
      </c>
      <c r="S246" s="31"/>
      <c r="T246" s="31"/>
      <c r="U246" s="31"/>
      <c r="V246" s="31"/>
      <c r="W246" s="31"/>
      <c r="X246" s="31"/>
      <c r="Y246" s="31"/>
      <c r="Z246" s="31"/>
      <c r="AA246" s="31"/>
      <c r="AB246" s="31"/>
      <c r="AC246" s="31"/>
      <c r="AP246" s="170" t="s">
        <v>113</v>
      </c>
      <c r="AR246" s="170" t="s">
        <v>109</v>
      </c>
      <c r="AS246" s="170" t="s">
        <v>83</v>
      </c>
      <c r="AW246" s="14" t="s">
        <v>108</v>
      </c>
      <c r="BC246" s="171" t="e">
        <f>IF(L246="základní",#REF!,0)</f>
        <v>#REF!</v>
      </c>
      <c r="BD246" s="171">
        <f>IF(L246="snížená",#REF!,0)</f>
        <v>0</v>
      </c>
      <c r="BE246" s="171">
        <f>IF(L246="zákl. přenesená",#REF!,0)</f>
        <v>0</v>
      </c>
      <c r="BF246" s="171">
        <f>IF(L246="sníž. přenesená",#REF!,0)</f>
        <v>0</v>
      </c>
      <c r="BG246" s="171">
        <f>IF(L246="nulová",#REF!,0)</f>
        <v>0</v>
      </c>
      <c r="BH246" s="14" t="s">
        <v>83</v>
      </c>
      <c r="BI246" s="171" t="e">
        <f>ROUND(H246*#REF!,2)</f>
        <v>#REF!</v>
      </c>
      <c r="BJ246" s="14" t="s">
        <v>114</v>
      </c>
      <c r="BK246" s="170" t="s">
        <v>624</v>
      </c>
    </row>
    <row r="247" spans="1:63" s="2" customFormat="1" ht="16.5" customHeight="1">
      <c r="A247" s="31"/>
      <c r="B247" s="32"/>
      <c r="C247" s="159" t="s">
        <v>625</v>
      </c>
      <c r="D247" s="159" t="s">
        <v>109</v>
      </c>
      <c r="E247" s="160" t="s">
        <v>626</v>
      </c>
      <c r="F247" s="161" t="s">
        <v>627</v>
      </c>
      <c r="G247" s="162" t="s">
        <v>118</v>
      </c>
      <c r="H247" s="163"/>
      <c r="I247" s="164"/>
      <c r="J247" s="165"/>
      <c r="K247" s="166" t="s">
        <v>1</v>
      </c>
      <c r="L247" s="167" t="s">
        <v>43</v>
      </c>
      <c r="M247" s="67"/>
      <c r="N247" s="168" t="e">
        <f>M247*#REF!</f>
        <v>#REF!</v>
      </c>
      <c r="O247" s="168">
        <v>0</v>
      </c>
      <c r="P247" s="168" t="e">
        <f>O247*#REF!</f>
        <v>#REF!</v>
      </c>
      <c r="Q247" s="168">
        <v>0</v>
      </c>
      <c r="R247" s="169" t="e">
        <f>Q247*#REF!</f>
        <v>#REF!</v>
      </c>
      <c r="S247" s="31"/>
      <c r="T247" s="31"/>
      <c r="U247" s="31"/>
      <c r="V247" s="31"/>
      <c r="W247" s="31"/>
      <c r="X247" s="31"/>
      <c r="Y247" s="31"/>
      <c r="Z247" s="31"/>
      <c r="AA247" s="31"/>
      <c r="AB247" s="31"/>
      <c r="AC247" s="31"/>
      <c r="AP247" s="170" t="s">
        <v>113</v>
      </c>
      <c r="AR247" s="170" t="s">
        <v>109</v>
      </c>
      <c r="AS247" s="170" t="s">
        <v>83</v>
      </c>
      <c r="AW247" s="14" t="s">
        <v>108</v>
      </c>
      <c r="BC247" s="171" t="e">
        <f>IF(L247="základní",#REF!,0)</f>
        <v>#REF!</v>
      </c>
      <c r="BD247" s="171">
        <f>IF(L247="snížená",#REF!,0)</f>
        <v>0</v>
      </c>
      <c r="BE247" s="171">
        <f>IF(L247="zákl. přenesená",#REF!,0)</f>
        <v>0</v>
      </c>
      <c r="BF247" s="171">
        <f>IF(L247="sníž. přenesená",#REF!,0)</f>
        <v>0</v>
      </c>
      <c r="BG247" s="171">
        <f>IF(L247="nulová",#REF!,0)</f>
        <v>0</v>
      </c>
      <c r="BH247" s="14" t="s">
        <v>83</v>
      </c>
      <c r="BI247" s="171" t="e">
        <f>ROUND(H247*#REF!,2)</f>
        <v>#REF!</v>
      </c>
      <c r="BJ247" s="14" t="s">
        <v>114</v>
      </c>
      <c r="BK247" s="170" t="s">
        <v>628</v>
      </c>
    </row>
    <row r="248" spans="1:63" s="2" customFormat="1" ht="16.5" customHeight="1">
      <c r="A248" s="31"/>
      <c r="B248" s="32"/>
      <c r="C248" s="159" t="s">
        <v>629</v>
      </c>
      <c r="D248" s="159" t="s">
        <v>109</v>
      </c>
      <c r="E248" s="160" t="s">
        <v>630</v>
      </c>
      <c r="F248" s="161" t="s">
        <v>631</v>
      </c>
      <c r="G248" s="162" t="s">
        <v>118</v>
      </c>
      <c r="H248" s="163"/>
      <c r="I248" s="164"/>
      <c r="J248" s="165"/>
      <c r="K248" s="166" t="s">
        <v>1</v>
      </c>
      <c r="L248" s="167" t="s">
        <v>43</v>
      </c>
      <c r="M248" s="67"/>
      <c r="N248" s="168" t="e">
        <f>M248*#REF!</f>
        <v>#REF!</v>
      </c>
      <c r="O248" s="168">
        <v>0</v>
      </c>
      <c r="P248" s="168" t="e">
        <f>O248*#REF!</f>
        <v>#REF!</v>
      </c>
      <c r="Q248" s="168">
        <v>0</v>
      </c>
      <c r="R248" s="169" t="e">
        <f>Q248*#REF!</f>
        <v>#REF!</v>
      </c>
      <c r="S248" s="31"/>
      <c r="T248" s="31"/>
      <c r="U248" s="31"/>
      <c r="V248" s="31"/>
      <c r="W248" s="31"/>
      <c r="X248" s="31"/>
      <c r="Y248" s="31"/>
      <c r="Z248" s="31"/>
      <c r="AA248" s="31"/>
      <c r="AB248" s="31"/>
      <c r="AC248" s="31"/>
      <c r="AP248" s="170" t="s">
        <v>113</v>
      </c>
      <c r="AR248" s="170" t="s">
        <v>109</v>
      </c>
      <c r="AS248" s="170" t="s">
        <v>83</v>
      </c>
      <c r="AW248" s="14" t="s">
        <v>108</v>
      </c>
      <c r="BC248" s="171" t="e">
        <f>IF(L248="základní",#REF!,0)</f>
        <v>#REF!</v>
      </c>
      <c r="BD248" s="171">
        <f>IF(L248="snížená",#REF!,0)</f>
        <v>0</v>
      </c>
      <c r="BE248" s="171">
        <f>IF(L248="zákl. přenesená",#REF!,0)</f>
        <v>0</v>
      </c>
      <c r="BF248" s="171">
        <f>IF(L248="sníž. přenesená",#REF!,0)</f>
        <v>0</v>
      </c>
      <c r="BG248" s="171">
        <f>IF(L248="nulová",#REF!,0)</f>
        <v>0</v>
      </c>
      <c r="BH248" s="14" t="s">
        <v>83</v>
      </c>
      <c r="BI248" s="171" t="e">
        <f>ROUND(H248*#REF!,2)</f>
        <v>#REF!</v>
      </c>
      <c r="BJ248" s="14" t="s">
        <v>114</v>
      </c>
      <c r="BK248" s="170" t="s">
        <v>632</v>
      </c>
    </row>
    <row r="249" spans="1:63" s="2" customFormat="1" ht="16.5" customHeight="1">
      <c r="A249" s="31"/>
      <c r="B249" s="32"/>
      <c r="C249" s="159" t="s">
        <v>633</v>
      </c>
      <c r="D249" s="159" t="s">
        <v>109</v>
      </c>
      <c r="E249" s="160" t="s">
        <v>634</v>
      </c>
      <c r="F249" s="161" t="s">
        <v>635</v>
      </c>
      <c r="G249" s="162" t="s">
        <v>118</v>
      </c>
      <c r="H249" s="163"/>
      <c r="I249" s="164"/>
      <c r="J249" s="165"/>
      <c r="K249" s="166" t="s">
        <v>1</v>
      </c>
      <c r="L249" s="167" t="s">
        <v>43</v>
      </c>
      <c r="M249" s="67"/>
      <c r="N249" s="168" t="e">
        <f>M249*#REF!</f>
        <v>#REF!</v>
      </c>
      <c r="O249" s="168">
        <v>0</v>
      </c>
      <c r="P249" s="168" t="e">
        <f>O249*#REF!</f>
        <v>#REF!</v>
      </c>
      <c r="Q249" s="168">
        <v>0</v>
      </c>
      <c r="R249" s="169" t="e">
        <f>Q249*#REF!</f>
        <v>#REF!</v>
      </c>
      <c r="S249" s="31"/>
      <c r="T249" s="31"/>
      <c r="U249" s="31"/>
      <c r="V249" s="31"/>
      <c r="W249" s="31"/>
      <c r="X249" s="31"/>
      <c r="Y249" s="31"/>
      <c r="Z249" s="31"/>
      <c r="AA249" s="31"/>
      <c r="AB249" s="31"/>
      <c r="AC249" s="31"/>
      <c r="AP249" s="170" t="s">
        <v>113</v>
      </c>
      <c r="AR249" s="170" t="s">
        <v>109</v>
      </c>
      <c r="AS249" s="170" t="s">
        <v>83</v>
      </c>
      <c r="AW249" s="14" t="s">
        <v>108</v>
      </c>
      <c r="BC249" s="171" t="e">
        <f>IF(L249="základní",#REF!,0)</f>
        <v>#REF!</v>
      </c>
      <c r="BD249" s="171">
        <f>IF(L249="snížená",#REF!,0)</f>
        <v>0</v>
      </c>
      <c r="BE249" s="171">
        <f>IF(L249="zákl. přenesená",#REF!,0)</f>
        <v>0</v>
      </c>
      <c r="BF249" s="171">
        <f>IF(L249="sníž. přenesená",#REF!,0)</f>
        <v>0</v>
      </c>
      <c r="BG249" s="171">
        <f>IF(L249="nulová",#REF!,0)</f>
        <v>0</v>
      </c>
      <c r="BH249" s="14" t="s">
        <v>83</v>
      </c>
      <c r="BI249" s="171" t="e">
        <f>ROUND(H249*#REF!,2)</f>
        <v>#REF!</v>
      </c>
      <c r="BJ249" s="14" t="s">
        <v>114</v>
      </c>
      <c r="BK249" s="170" t="s">
        <v>636</v>
      </c>
    </row>
    <row r="250" spans="1:63" s="2" customFormat="1" ht="16.5" customHeight="1">
      <c r="A250" s="31"/>
      <c r="B250" s="32"/>
      <c r="C250" s="159" t="s">
        <v>637</v>
      </c>
      <c r="D250" s="159" t="s">
        <v>109</v>
      </c>
      <c r="E250" s="160" t="s">
        <v>638</v>
      </c>
      <c r="F250" s="161" t="s">
        <v>639</v>
      </c>
      <c r="G250" s="162" t="s">
        <v>118</v>
      </c>
      <c r="H250" s="163"/>
      <c r="I250" s="164"/>
      <c r="J250" s="165"/>
      <c r="K250" s="166" t="s">
        <v>1</v>
      </c>
      <c r="L250" s="167" t="s">
        <v>43</v>
      </c>
      <c r="M250" s="67"/>
      <c r="N250" s="168" t="e">
        <f>M250*#REF!</f>
        <v>#REF!</v>
      </c>
      <c r="O250" s="168">
        <v>0</v>
      </c>
      <c r="P250" s="168" t="e">
        <f>O250*#REF!</f>
        <v>#REF!</v>
      </c>
      <c r="Q250" s="168">
        <v>0</v>
      </c>
      <c r="R250" s="169" t="e">
        <f>Q250*#REF!</f>
        <v>#REF!</v>
      </c>
      <c r="S250" s="31"/>
      <c r="T250" s="31"/>
      <c r="U250" s="31"/>
      <c r="V250" s="31"/>
      <c r="W250" s="31"/>
      <c r="X250" s="31"/>
      <c r="Y250" s="31"/>
      <c r="Z250" s="31"/>
      <c r="AA250" s="31"/>
      <c r="AB250" s="31"/>
      <c r="AC250" s="31"/>
      <c r="AP250" s="170" t="s">
        <v>113</v>
      </c>
      <c r="AR250" s="170" t="s">
        <v>109</v>
      </c>
      <c r="AS250" s="170" t="s">
        <v>83</v>
      </c>
      <c r="AW250" s="14" t="s">
        <v>108</v>
      </c>
      <c r="BC250" s="171" t="e">
        <f>IF(L250="základní",#REF!,0)</f>
        <v>#REF!</v>
      </c>
      <c r="BD250" s="171">
        <f>IF(L250="snížená",#REF!,0)</f>
        <v>0</v>
      </c>
      <c r="BE250" s="171">
        <f>IF(L250="zákl. přenesená",#REF!,0)</f>
        <v>0</v>
      </c>
      <c r="BF250" s="171">
        <f>IF(L250="sníž. přenesená",#REF!,0)</f>
        <v>0</v>
      </c>
      <c r="BG250" s="171">
        <f>IF(L250="nulová",#REF!,0)</f>
        <v>0</v>
      </c>
      <c r="BH250" s="14" t="s">
        <v>83</v>
      </c>
      <c r="BI250" s="171" t="e">
        <f>ROUND(H250*#REF!,2)</f>
        <v>#REF!</v>
      </c>
      <c r="BJ250" s="14" t="s">
        <v>114</v>
      </c>
      <c r="BK250" s="170" t="s">
        <v>640</v>
      </c>
    </row>
    <row r="251" spans="1:63" s="2" customFormat="1" ht="16.5" customHeight="1">
      <c r="A251" s="31"/>
      <c r="B251" s="32"/>
      <c r="C251" s="159" t="s">
        <v>641</v>
      </c>
      <c r="D251" s="159" t="s">
        <v>109</v>
      </c>
      <c r="E251" s="160" t="s">
        <v>642</v>
      </c>
      <c r="F251" s="161" t="s">
        <v>643</v>
      </c>
      <c r="G251" s="162" t="s">
        <v>118</v>
      </c>
      <c r="H251" s="163"/>
      <c r="I251" s="164"/>
      <c r="J251" s="165"/>
      <c r="K251" s="166" t="s">
        <v>1</v>
      </c>
      <c r="L251" s="167" t="s">
        <v>43</v>
      </c>
      <c r="M251" s="67"/>
      <c r="N251" s="168" t="e">
        <f>M251*#REF!</f>
        <v>#REF!</v>
      </c>
      <c r="O251" s="168">
        <v>0</v>
      </c>
      <c r="P251" s="168" t="e">
        <f>O251*#REF!</f>
        <v>#REF!</v>
      </c>
      <c r="Q251" s="168">
        <v>0</v>
      </c>
      <c r="R251" s="169" t="e">
        <f>Q251*#REF!</f>
        <v>#REF!</v>
      </c>
      <c r="S251" s="31"/>
      <c r="T251" s="31"/>
      <c r="U251" s="31"/>
      <c r="V251" s="31"/>
      <c r="W251" s="31"/>
      <c r="X251" s="31"/>
      <c r="Y251" s="31"/>
      <c r="Z251" s="31"/>
      <c r="AA251" s="31"/>
      <c r="AB251" s="31"/>
      <c r="AC251" s="31"/>
      <c r="AP251" s="170" t="s">
        <v>113</v>
      </c>
      <c r="AR251" s="170" t="s">
        <v>109</v>
      </c>
      <c r="AS251" s="170" t="s">
        <v>83</v>
      </c>
      <c r="AW251" s="14" t="s">
        <v>108</v>
      </c>
      <c r="BC251" s="171" t="e">
        <f>IF(L251="základní",#REF!,0)</f>
        <v>#REF!</v>
      </c>
      <c r="BD251" s="171">
        <f>IF(L251="snížená",#REF!,0)</f>
        <v>0</v>
      </c>
      <c r="BE251" s="171">
        <f>IF(L251="zákl. přenesená",#REF!,0)</f>
        <v>0</v>
      </c>
      <c r="BF251" s="171">
        <f>IF(L251="sníž. přenesená",#REF!,0)</f>
        <v>0</v>
      </c>
      <c r="BG251" s="171">
        <f>IF(L251="nulová",#REF!,0)</f>
        <v>0</v>
      </c>
      <c r="BH251" s="14" t="s">
        <v>83</v>
      </c>
      <c r="BI251" s="171" t="e">
        <f>ROUND(H251*#REF!,2)</f>
        <v>#REF!</v>
      </c>
      <c r="BJ251" s="14" t="s">
        <v>114</v>
      </c>
      <c r="BK251" s="170" t="s">
        <v>644</v>
      </c>
    </row>
    <row r="252" spans="1:63" s="2" customFormat="1" ht="16.5" customHeight="1">
      <c r="A252" s="31"/>
      <c r="B252" s="32"/>
      <c r="C252" s="159" t="s">
        <v>645</v>
      </c>
      <c r="D252" s="159" t="s">
        <v>109</v>
      </c>
      <c r="E252" s="160" t="s">
        <v>646</v>
      </c>
      <c r="F252" s="161" t="s">
        <v>647</v>
      </c>
      <c r="G252" s="162" t="s">
        <v>118</v>
      </c>
      <c r="H252" s="163"/>
      <c r="I252" s="164"/>
      <c r="J252" s="165"/>
      <c r="K252" s="166" t="s">
        <v>1</v>
      </c>
      <c r="L252" s="167" t="s">
        <v>43</v>
      </c>
      <c r="M252" s="67"/>
      <c r="N252" s="168" t="e">
        <f>M252*#REF!</f>
        <v>#REF!</v>
      </c>
      <c r="O252" s="168">
        <v>0</v>
      </c>
      <c r="P252" s="168" t="e">
        <f>O252*#REF!</f>
        <v>#REF!</v>
      </c>
      <c r="Q252" s="168">
        <v>0</v>
      </c>
      <c r="R252" s="169" t="e">
        <f>Q252*#REF!</f>
        <v>#REF!</v>
      </c>
      <c r="S252" s="31"/>
      <c r="T252" s="31"/>
      <c r="U252" s="31"/>
      <c r="V252" s="31"/>
      <c r="W252" s="31"/>
      <c r="X252" s="31"/>
      <c r="Y252" s="31"/>
      <c r="Z252" s="31"/>
      <c r="AA252" s="31"/>
      <c r="AB252" s="31"/>
      <c r="AC252" s="31"/>
      <c r="AP252" s="170" t="s">
        <v>113</v>
      </c>
      <c r="AR252" s="170" t="s">
        <v>109</v>
      </c>
      <c r="AS252" s="170" t="s">
        <v>83</v>
      </c>
      <c r="AW252" s="14" t="s">
        <v>108</v>
      </c>
      <c r="BC252" s="171" t="e">
        <f>IF(L252="základní",#REF!,0)</f>
        <v>#REF!</v>
      </c>
      <c r="BD252" s="171">
        <f>IF(L252="snížená",#REF!,0)</f>
        <v>0</v>
      </c>
      <c r="BE252" s="171">
        <f>IF(L252="zákl. přenesená",#REF!,0)</f>
        <v>0</v>
      </c>
      <c r="BF252" s="171">
        <f>IF(L252="sníž. přenesená",#REF!,0)</f>
        <v>0</v>
      </c>
      <c r="BG252" s="171">
        <f>IF(L252="nulová",#REF!,0)</f>
        <v>0</v>
      </c>
      <c r="BH252" s="14" t="s">
        <v>83</v>
      </c>
      <c r="BI252" s="171" t="e">
        <f>ROUND(H252*#REF!,2)</f>
        <v>#REF!</v>
      </c>
      <c r="BJ252" s="14" t="s">
        <v>114</v>
      </c>
      <c r="BK252" s="170" t="s">
        <v>648</v>
      </c>
    </row>
    <row r="253" spans="1:63" s="2" customFormat="1" ht="16.5" customHeight="1">
      <c r="A253" s="31"/>
      <c r="B253" s="32"/>
      <c r="C253" s="159" t="s">
        <v>649</v>
      </c>
      <c r="D253" s="159" t="s">
        <v>109</v>
      </c>
      <c r="E253" s="160" t="s">
        <v>650</v>
      </c>
      <c r="F253" s="161" t="s">
        <v>651</v>
      </c>
      <c r="G253" s="162" t="s">
        <v>118</v>
      </c>
      <c r="H253" s="163"/>
      <c r="I253" s="164"/>
      <c r="J253" s="165"/>
      <c r="K253" s="166" t="s">
        <v>1</v>
      </c>
      <c r="L253" s="167" t="s">
        <v>43</v>
      </c>
      <c r="M253" s="67"/>
      <c r="N253" s="168" t="e">
        <f>M253*#REF!</f>
        <v>#REF!</v>
      </c>
      <c r="O253" s="168">
        <v>0</v>
      </c>
      <c r="P253" s="168" t="e">
        <f>O253*#REF!</f>
        <v>#REF!</v>
      </c>
      <c r="Q253" s="168">
        <v>0</v>
      </c>
      <c r="R253" s="169" t="e">
        <f>Q253*#REF!</f>
        <v>#REF!</v>
      </c>
      <c r="S253" s="31"/>
      <c r="T253" s="31"/>
      <c r="U253" s="31"/>
      <c r="V253" s="31"/>
      <c r="W253" s="31"/>
      <c r="X253" s="31"/>
      <c r="Y253" s="31"/>
      <c r="Z253" s="31"/>
      <c r="AA253" s="31"/>
      <c r="AB253" s="31"/>
      <c r="AC253" s="31"/>
      <c r="AP253" s="170" t="s">
        <v>113</v>
      </c>
      <c r="AR253" s="170" t="s">
        <v>109</v>
      </c>
      <c r="AS253" s="170" t="s">
        <v>83</v>
      </c>
      <c r="AW253" s="14" t="s">
        <v>108</v>
      </c>
      <c r="BC253" s="171" t="e">
        <f>IF(L253="základní",#REF!,0)</f>
        <v>#REF!</v>
      </c>
      <c r="BD253" s="171">
        <f>IF(L253="snížená",#REF!,0)</f>
        <v>0</v>
      </c>
      <c r="BE253" s="171">
        <f>IF(L253="zákl. přenesená",#REF!,0)</f>
        <v>0</v>
      </c>
      <c r="BF253" s="171">
        <f>IF(L253="sníž. přenesená",#REF!,0)</f>
        <v>0</v>
      </c>
      <c r="BG253" s="171">
        <f>IF(L253="nulová",#REF!,0)</f>
        <v>0</v>
      </c>
      <c r="BH253" s="14" t="s">
        <v>83</v>
      </c>
      <c r="BI253" s="171" t="e">
        <f>ROUND(H253*#REF!,2)</f>
        <v>#REF!</v>
      </c>
      <c r="BJ253" s="14" t="s">
        <v>114</v>
      </c>
      <c r="BK253" s="170" t="s">
        <v>652</v>
      </c>
    </row>
    <row r="254" spans="1:63" s="2" customFormat="1" ht="16.5" customHeight="1">
      <c r="A254" s="31"/>
      <c r="B254" s="32"/>
      <c r="C254" s="159" t="s">
        <v>653</v>
      </c>
      <c r="D254" s="159" t="s">
        <v>109</v>
      </c>
      <c r="E254" s="160" t="s">
        <v>654</v>
      </c>
      <c r="F254" s="161" t="s">
        <v>655</v>
      </c>
      <c r="G254" s="162" t="s">
        <v>118</v>
      </c>
      <c r="H254" s="163"/>
      <c r="I254" s="164"/>
      <c r="J254" s="165"/>
      <c r="K254" s="166" t="s">
        <v>1</v>
      </c>
      <c r="L254" s="167" t="s">
        <v>43</v>
      </c>
      <c r="M254" s="67"/>
      <c r="N254" s="168" t="e">
        <f>M254*#REF!</f>
        <v>#REF!</v>
      </c>
      <c r="O254" s="168">
        <v>0</v>
      </c>
      <c r="P254" s="168" t="e">
        <f>O254*#REF!</f>
        <v>#REF!</v>
      </c>
      <c r="Q254" s="168">
        <v>0</v>
      </c>
      <c r="R254" s="169" t="e">
        <f>Q254*#REF!</f>
        <v>#REF!</v>
      </c>
      <c r="S254" s="31"/>
      <c r="T254" s="31"/>
      <c r="U254" s="31"/>
      <c r="V254" s="31"/>
      <c r="W254" s="31"/>
      <c r="X254" s="31"/>
      <c r="Y254" s="31"/>
      <c r="Z254" s="31"/>
      <c r="AA254" s="31"/>
      <c r="AB254" s="31"/>
      <c r="AC254" s="31"/>
      <c r="AP254" s="170" t="s">
        <v>113</v>
      </c>
      <c r="AR254" s="170" t="s">
        <v>109</v>
      </c>
      <c r="AS254" s="170" t="s">
        <v>83</v>
      </c>
      <c r="AW254" s="14" t="s">
        <v>108</v>
      </c>
      <c r="BC254" s="171" t="e">
        <f>IF(L254="základní",#REF!,0)</f>
        <v>#REF!</v>
      </c>
      <c r="BD254" s="171">
        <f>IF(L254="snížená",#REF!,0)</f>
        <v>0</v>
      </c>
      <c r="BE254" s="171">
        <f>IF(L254="zákl. přenesená",#REF!,0)</f>
        <v>0</v>
      </c>
      <c r="BF254" s="171">
        <f>IF(L254="sníž. přenesená",#REF!,0)</f>
        <v>0</v>
      </c>
      <c r="BG254" s="171">
        <f>IF(L254="nulová",#REF!,0)</f>
        <v>0</v>
      </c>
      <c r="BH254" s="14" t="s">
        <v>83</v>
      </c>
      <c r="BI254" s="171" t="e">
        <f>ROUND(H254*#REF!,2)</f>
        <v>#REF!</v>
      </c>
      <c r="BJ254" s="14" t="s">
        <v>114</v>
      </c>
      <c r="BK254" s="170" t="s">
        <v>656</v>
      </c>
    </row>
    <row r="255" spans="1:63" s="2" customFormat="1" ht="16.5" customHeight="1">
      <c r="A255" s="31"/>
      <c r="B255" s="32"/>
      <c r="C255" s="159" t="s">
        <v>657</v>
      </c>
      <c r="D255" s="159" t="s">
        <v>109</v>
      </c>
      <c r="E255" s="160" t="s">
        <v>658</v>
      </c>
      <c r="F255" s="161" t="s">
        <v>659</v>
      </c>
      <c r="G255" s="162" t="s">
        <v>118</v>
      </c>
      <c r="H255" s="163"/>
      <c r="I255" s="164"/>
      <c r="J255" s="165"/>
      <c r="K255" s="166" t="s">
        <v>1</v>
      </c>
      <c r="L255" s="167" t="s">
        <v>43</v>
      </c>
      <c r="M255" s="67"/>
      <c r="N255" s="168" t="e">
        <f>M255*#REF!</f>
        <v>#REF!</v>
      </c>
      <c r="O255" s="168">
        <v>0</v>
      </c>
      <c r="P255" s="168" t="e">
        <f>O255*#REF!</f>
        <v>#REF!</v>
      </c>
      <c r="Q255" s="168">
        <v>0</v>
      </c>
      <c r="R255" s="169" t="e">
        <f>Q255*#REF!</f>
        <v>#REF!</v>
      </c>
      <c r="S255" s="31"/>
      <c r="T255" s="31"/>
      <c r="U255" s="31"/>
      <c r="V255" s="31"/>
      <c r="W255" s="31"/>
      <c r="X255" s="31"/>
      <c r="Y255" s="31"/>
      <c r="Z255" s="31"/>
      <c r="AA255" s="31"/>
      <c r="AB255" s="31"/>
      <c r="AC255" s="31"/>
      <c r="AP255" s="170" t="s">
        <v>113</v>
      </c>
      <c r="AR255" s="170" t="s">
        <v>109</v>
      </c>
      <c r="AS255" s="170" t="s">
        <v>83</v>
      </c>
      <c r="AW255" s="14" t="s">
        <v>108</v>
      </c>
      <c r="BC255" s="171" t="e">
        <f>IF(L255="základní",#REF!,0)</f>
        <v>#REF!</v>
      </c>
      <c r="BD255" s="171">
        <f>IF(L255="snížená",#REF!,0)</f>
        <v>0</v>
      </c>
      <c r="BE255" s="171">
        <f>IF(L255="zákl. přenesená",#REF!,0)</f>
        <v>0</v>
      </c>
      <c r="BF255" s="171">
        <f>IF(L255="sníž. přenesená",#REF!,0)</f>
        <v>0</v>
      </c>
      <c r="BG255" s="171">
        <f>IF(L255="nulová",#REF!,0)</f>
        <v>0</v>
      </c>
      <c r="BH255" s="14" t="s">
        <v>83</v>
      </c>
      <c r="BI255" s="171" t="e">
        <f>ROUND(H255*#REF!,2)</f>
        <v>#REF!</v>
      </c>
      <c r="BJ255" s="14" t="s">
        <v>114</v>
      </c>
      <c r="BK255" s="170" t="s">
        <v>660</v>
      </c>
    </row>
    <row r="256" spans="1:63" s="2" customFormat="1" ht="16.5" customHeight="1">
      <c r="A256" s="31"/>
      <c r="B256" s="32"/>
      <c r="C256" s="159" t="s">
        <v>661</v>
      </c>
      <c r="D256" s="159" t="s">
        <v>109</v>
      </c>
      <c r="E256" s="160" t="s">
        <v>662</v>
      </c>
      <c r="F256" s="161" t="s">
        <v>663</v>
      </c>
      <c r="G256" s="162" t="s">
        <v>118</v>
      </c>
      <c r="H256" s="163"/>
      <c r="I256" s="164"/>
      <c r="J256" s="165"/>
      <c r="K256" s="166" t="s">
        <v>1</v>
      </c>
      <c r="L256" s="167" t="s">
        <v>43</v>
      </c>
      <c r="M256" s="67"/>
      <c r="N256" s="168" t="e">
        <f>M256*#REF!</f>
        <v>#REF!</v>
      </c>
      <c r="O256" s="168">
        <v>0</v>
      </c>
      <c r="P256" s="168" t="e">
        <f>O256*#REF!</f>
        <v>#REF!</v>
      </c>
      <c r="Q256" s="168">
        <v>0</v>
      </c>
      <c r="R256" s="169" t="e">
        <f>Q256*#REF!</f>
        <v>#REF!</v>
      </c>
      <c r="S256" s="31"/>
      <c r="T256" s="31"/>
      <c r="U256" s="31"/>
      <c r="V256" s="31"/>
      <c r="W256" s="31"/>
      <c r="X256" s="31"/>
      <c r="Y256" s="31"/>
      <c r="Z256" s="31"/>
      <c r="AA256" s="31"/>
      <c r="AB256" s="31"/>
      <c r="AC256" s="31"/>
      <c r="AP256" s="170" t="s">
        <v>113</v>
      </c>
      <c r="AR256" s="170" t="s">
        <v>109</v>
      </c>
      <c r="AS256" s="170" t="s">
        <v>83</v>
      </c>
      <c r="AW256" s="14" t="s">
        <v>108</v>
      </c>
      <c r="BC256" s="171" t="e">
        <f>IF(L256="základní",#REF!,0)</f>
        <v>#REF!</v>
      </c>
      <c r="BD256" s="171">
        <f>IF(L256="snížená",#REF!,0)</f>
        <v>0</v>
      </c>
      <c r="BE256" s="171">
        <f>IF(L256="zákl. přenesená",#REF!,0)</f>
        <v>0</v>
      </c>
      <c r="BF256" s="171">
        <f>IF(L256="sníž. přenesená",#REF!,0)</f>
        <v>0</v>
      </c>
      <c r="BG256" s="171">
        <f>IF(L256="nulová",#REF!,0)</f>
        <v>0</v>
      </c>
      <c r="BH256" s="14" t="s">
        <v>83</v>
      </c>
      <c r="BI256" s="171" t="e">
        <f>ROUND(H256*#REF!,2)</f>
        <v>#REF!</v>
      </c>
      <c r="BJ256" s="14" t="s">
        <v>114</v>
      </c>
      <c r="BK256" s="170" t="s">
        <v>664</v>
      </c>
    </row>
    <row r="257" spans="1:63" s="2" customFormat="1" ht="16.5" customHeight="1">
      <c r="A257" s="31"/>
      <c r="B257" s="32"/>
      <c r="C257" s="159" t="s">
        <v>665</v>
      </c>
      <c r="D257" s="159" t="s">
        <v>109</v>
      </c>
      <c r="E257" s="160" t="s">
        <v>666</v>
      </c>
      <c r="F257" s="161" t="s">
        <v>667</v>
      </c>
      <c r="G257" s="162" t="s">
        <v>118</v>
      </c>
      <c r="H257" s="163"/>
      <c r="I257" s="164"/>
      <c r="J257" s="165"/>
      <c r="K257" s="166" t="s">
        <v>1</v>
      </c>
      <c r="L257" s="167" t="s">
        <v>43</v>
      </c>
      <c r="M257" s="67"/>
      <c r="N257" s="168" t="e">
        <f>M257*#REF!</f>
        <v>#REF!</v>
      </c>
      <c r="O257" s="168">
        <v>0</v>
      </c>
      <c r="P257" s="168" t="e">
        <f>O257*#REF!</f>
        <v>#REF!</v>
      </c>
      <c r="Q257" s="168">
        <v>0</v>
      </c>
      <c r="R257" s="169" t="e">
        <f>Q257*#REF!</f>
        <v>#REF!</v>
      </c>
      <c r="S257" s="31"/>
      <c r="T257" s="31"/>
      <c r="U257" s="31"/>
      <c r="V257" s="31"/>
      <c r="W257" s="31"/>
      <c r="X257" s="31"/>
      <c r="Y257" s="31"/>
      <c r="Z257" s="31"/>
      <c r="AA257" s="31"/>
      <c r="AB257" s="31"/>
      <c r="AC257" s="31"/>
      <c r="AP257" s="170" t="s">
        <v>113</v>
      </c>
      <c r="AR257" s="170" t="s">
        <v>109</v>
      </c>
      <c r="AS257" s="170" t="s">
        <v>83</v>
      </c>
      <c r="AW257" s="14" t="s">
        <v>108</v>
      </c>
      <c r="BC257" s="171" t="e">
        <f>IF(L257="základní",#REF!,0)</f>
        <v>#REF!</v>
      </c>
      <c r="BD257" s="171">
        <f>IF(L257="snížená",#REF!,0)</f>
        <v>0</v>
      </c>
      <c r="BE257" s="171">
        <f>IF(L257="zákl. přenesená",#REF!,0)</f>
        <v>0</v>
      </c>
      <c r="BF257" s="171">
        <f>IF(L257="sníž. přenesená",#REF!,0)</f>
        <v>0</v>
      </c>
      <c r="BG257" s="171">
        <f>IF(L257="nulová",#REF!,0)</f>
        <v>0</v>
      </c>
      <c r="BH257" s="14" t="s">
        <v>83</v>
      </c>
      <c r="BI257" s="171" t="e">
        <f>ROUND(H257*#REF!,2)</f>
        <v>#REF!</v>
      </c>
      <c r="BJ257" s="14" t="s">
        <v>114</v>
      </c>
      <c r="BK257" s="170" t="s">
        <v>668</v>
      </c>
    </row>
    <row r="258" spans="1:63" s="2" customFormat="1" ht="16.5" customHeight="1">
      <c r="A258" s="31"/>
      <c r="B258" s="32"/>
      <c r="C258" s="159" t="s">
        <v>669</v>
      </c>
      <c r="D258" s="159" t="s">
        <v>109</v>
      </c>
      <c r="E258" s="160" t="s">
        <v>670</v>
      </c>
      <c r="F258" s="161" t="s">
        <v>671</v>
      </c>
      <c r="G258" s="162" t="s">
        <v>118</v>
      </c>
      <c r="H258" s="163"/>
      <c r="I258" s="164"/>
      <c r="J258" s="165"/>
      <c r="K258" s="166" t="s">
        <v>1</v>
      </c>
      <c r="L258" s="167" t="s">
        <v>43</v>
      </c>
      <c r="M258" s="67"/>
      <c r="N258" s="168" t="e">
        <f>M258*#REF!</f>
        <v>#REF!</v>
      </c>
      <c r="O258" s="168">
        <v>0</v>
      </c>
      <c r="P258" s="168" t="e">
        <f>O258*#REF!</f>
        <v>#REF!</v>
      </c>
      <c r="Q258" s="168">
        <v>0</v>
      </c>
      <c r="R258" s="169" t="e">
        <f>Q258*#REF!</f>
        <v>#REF!</v>
      </c>
      <c r="S258" s="31"/>
      <c r="T258" s="31"/>
      <c r="U258" s="31"/>
      <c r="V258" s="31"/>
      <c r="W258" s="31"/>
      <c r="X258" s="31"/>
      <c r="Y258" s="31"/>
      <c r="Z258" s="31"/>
      <c r="AA258" s="31"/>
      <c r="AB258" s="31"/>
      <c r="AC258" s="31"/>
      <c r="AP258" s="170" t="s">
        <v>113</v>
      </c>
      <c r="AR258" s="170" t="s">
        <v>109</v>
      </c>
      <c r="AS258" s="170" t="s">
        <v>83</v>
      </c>
      <c r="AW258" s="14" t="s">
        <v>108</v>
      </c>
      <c r="BC258" s="171" t="e">
        <f>IF(L258="základní",#REF!,0)</f>
        <v>#REF!</v>
      </c>
      <c r="BD258" s="171">
        <f>IF(L258="snížená",#REF!,0)</f>
        <v>0</v>
      </c>
      <c r="BE258" s="171">
        <f>IF(L258="zákl. přenesená",#REF!,0)</f>
        <v>0</v>
      </c>
      <c r="BF258" s="171">
        <f>IF(L258="sníž. přenesená",#REF!,0)</f>
        <v>0</v>
      </c>
      <c r="BG258" s="171">
        <f>IF(L258="nulová",#REF!,0)</f>
        <v>0</v>
      </c>
      <c r="BH258" s="14" t="s">
        <v>83</v>
      </c>
      <c r="BI258" s="171" t="e">
        <f>ROUND(H258*#REF!,2)</f>
        <v>#REF!</v>
      </c>
      <c r="BJ258" s="14" t="s">
        <v>114</v>
      </c>
      <c r="BK258" s="170" t="s">
        <v>672</v>
      </c>
    </row>
    <row r="259" spans="1:63" s="2" customFormat="1" ht="16.5" customHeight="1">
      <c r="A259" s="31"/>
      <c r="B259" s="32"/>
      <c r="C259" s="159" t="s">
        <v>673</v>
      </c>
      <c r="D259" s="159" t="s">
        <v>109</v>
      </c>
      <c r="E259" s="160" t="s">
        <v>674</v>
      </c>
      <c r="F259" s="161" t="s">
        <v>675</v>
      </c>
      <c r="G259" s="162" t="s">
        <v>118</v>
      </c>
      <c r="H259" s="163"/>
      <c r="I259" s="164"/>
      <c r="J259" s="165"/>
      <c r="K259" s="166" t="s">
        <v>1</v>
      </c>
      <c r="L259" s="167" t="s">
        <v>43</v>
      </c>
      <c r="M259" s="67"/>
      <c r="N259" s="168" t="e">
        <f>M259*#REF!</f>
        <v>#REF!</v>
      </c>
      <c r="O259" s="168">
        <v>0</v>
      </c>
      <c r="P259" s="168" t="e">
        <f>O259*#REF!</f>
        <v>#REF!</v>
      </c>
      <c r="Q259" s="168">
        <v>0</v>
      </c>
      <c r="R259" s="169" t="e">
        <f>Q259*#REF!</f>
        <v>#REF!</v>
      </c>
      <c r="S259" s="31"/>
      <c r="T259" s="31"/>
      <c r="U259" s="31"/>
      <c r="V259" s="31"/>
      <c r="W259" s="31"/>
      <c r="X259" s="31"/>
      <c r="Y259" s="31"/>
      <c r="Z259" s="31"/>
      <c r="AA259" s="31"/>
      <c r="AB259" s="31"/>
      <c r="AC259" s="31"/>
      <c r="AP259" s="170" t="s">
        <v>113</v>
      </c>
      <c r="AR259" s="170" t="s">
        <v>109</v>
      </c>
      <c r="AS259" s="170" t="s">
        <v>83</v>
      </c>
      <c r="AW259" s="14" t="s">
        <v>108</v>
      </c>
      <c r="BC259" s="171" t="e">
        <f>IF(L259="základní",#REF!,0)</f>
        <v>#REF!</v>
      </c>
      <c r="BD259" s="171">
        <f>IF(L259="snížená",#REF!,0)</f>
        <v>0</v>
      </c>
      <c r="BE259" s="171">
        <f>IF(L259="zákl. přenesená",#REF!,0)</f>
        <v>0</v>
      </c>
      <c r="BF259" s="171">
        <f>IF(L259="sníž. přenesená",#REF!,0)</f>
        <v>0</v>
      </c>
      <c r="BG259" s="171">
        <f>IF(L259="nulová",#REF!,0)</f>
        <v>0</v>
      </c>
      <c r="BH259" s="14" t="s">
        <v>83</v>
      </c>
      <c r="BI259" s="171" t="e">
        <f>ROUND(H259*#REF!,2)</f>
        <v>#REF!</v>
      </c>
      <c r="BJ259" s="14" t="s">
        <v>114</v>
      </c>
      <c r="BK259" s="170" t="s">
        <v>676</v>
      </c>
    </row>
    <row r="260" spans="1:63" s="2" customFormat="1" ht="16.5" customHeight="1">
      <c r="A260" s="31"/>
      <c r="B260" s="32"/>
      <c r="C260" s="159" t="s">
        <v>677</v>
      </c>
      <c r="D260" s="159" t="s">
        <v>109</v>
      </c>
      <c r="E260" s="160" t="s">
        <v>678</v>
      </c>
      <c r="F260" s="161" t="s">
        <v>679</v>
      </c>
      <c r="G260" s="162" t="s">
        <v>118</v>
      </c>
      <c r="H260" s="163"/>
      <c r="I260" s="164"/>
      <c r="J260" s="165"/>
      <c r="K260" s="166" t="s">
        <v>1</v>
      </c>
      <c r="L260" s="167" t="s">
        <v>43</v>
      </c>
      <c r="M260" s="67"/>
      <c r="N260" s="168" t="e">
        <f>M260*#REF!</f>
        <v>#REF!</v>
      </c>
      <c r="O260" s="168">
        <v>0</v>
      </c>
      <c r="P260" s="168" t="e">
        <f>O260*#REF!</f>
        <v>#REF!</v>
      </c>
      <c r="Q260" s="168">
        <v>0</v>
      </c>
      <c r="R260" s="169" t="e">
        <f>Q260*#REF!</f>
        <v>#REF!</v>
      </c>
      <c r="S260" s="31"/>
      <c r="T260" s="31"/>
      <c r="U260" s="31"/>
      <c r="V260" s="31"/>
      <c r="W260" s="31"/>
      <c r="X260" s="31"/>
      <c r="Y260" s="31"/>
      <c r="Z260" s="31"/>
      <c r="AA260" s="31"/>
      <c r="AB260" s="31"/>
      <c r="AC260" s="31"/>
      <c r="AP260" s="170" t="s">
        <v>113</v>
      </c>
      <c r="AR260" s="170" t="s">
        <v>109</v>
      </c>
      <c r="AS260" s="170" t="s">
        <v>83</v>
      </c>
      <c r="AW260" s="14" t="s">
        <v>108</v>
      </c>
      <c r="BC260" s="171" t="e">
        <f>IF(L260="základní",#REF!,0)</f>
        <v>#REF!</v>
      </c>
      <c r="BD260" s="171">
        <f>IF(L260="snížená",#REF!,0)</f>
        <v>0</v>
      </c>
      <c r="BE260" s="171">
        <f>IF(L260="zákl. přenesená",#REF!,0)</f>
        <v>0</v>
      </c>
      <c r="BF260" s="171">
        <f>IF(L260="sníž. přenesená",#REF!,0)</f>
        <v>0</v>
      </c>
      <c r="BG260" s="171">
        <f>IF(L260="nulová",#REF!,0)</f>
        <v>0</v>
      </c>
      <c r="BH260" s="14" t="s">
        <v>83</v>
      </c>
      <c r="BI260" s="171" t="e">
        <f>ROUND(H260*#REF!,2)</f>
        <v>#REF!</v>
      </c>
      <c r="BJ260" s="14" t="s">
        <v>114</v>
      </c>
      <c r="BK260" s="170" t="s">
        <v>680</v>
      </c>
    </row>
    <row r="261" spans="1:63" s="2" customFormat="1" ht="16.5" customHeight="1">
      <c r="A261" s="31"/>
      <c r="B261" s="32"/>
      <c r="C261" s="159" t="s">
        <v>681</v>
      </c>
      <c r="D261" s="159" t="s">
        <v>109</v>
      </c>
      <c r="E261" s="160" t="s">
        <v>682</v>
      </c>
      <c r="F261" s="161" t="s">
        <v>683</v>
      </c>
      <c r="G261" s="162" t="s">
        <v>118</v>
      </c>
      <c r="H261" s="163"/>
      <c r="I261" s="164"/>
      <c r="J261" s="165"/>
      <c r="K261" s="166" t="s">
        <v>1</v>
      </c>
      <c r="L261" s="167" t="s">
        <v>43</v>
      </c>
      <c r="M261" s="67"/>
      <c r="N261" s="168" t="e">
        <f>M261*#REF!</f>
        <v>#REF!</v>
      </c>
      <c r="O261" s="168">
        <v>0</v>
      </c>
      <c r="P261" s="168" t="e">
        <f>O261*#REF!</f>
        <v>#REF!</v>
      </c>
      <c r="Q261" s="168">
        <v>0</v>
      </c>
      <c r="R261" s="169" t="e">
        <f>Q261*#REF!</f>
        <v>#REF!</v>
      </c>
      <c r="S261" s="31"/>
      <c r="T261" s="31"/>
      <c r="U261" s="31"/>
      <c r="V261" s="31"/>
      <c r="W261" s="31"/>
      <c r="X261" s="31"/>
      <c r="Y261" s="31"/>
      <c r="Z261" s="31"/>
      <c r="AA261" s="31"/>
      <c r="AB261" s="31"/>
      <c r="AC261" s="31"/>
      <c r="AP261" s="170" t="s">
        <v>113</v>
      </c>
      <c r="AR261" s="170" t="s">
        <v>109</v>
      </c>
      <c r="AS261" s="170" t="s">
        <v>83</v>
      </c>
      <c r="AW261" s="14" t="s">
        <v>108</v>
      </c>
      <c r="BC261" s="171" t="e">
        <f>IF(L261="základní",#REF!,0)</f>
        <v>#REF!</v>
      </c>
      <c r="BD261" s="171">
        <f>IF(L261="snížená",#REF!,0)</f>
        <v>0</v>
      </c>
      <c r="BE261" s="171">
        <f>IF(L261="zákl. přenesená",#REF!,0)</f>
        <v>0</v>
      </c>
      <c r="BF261" s="171">
        <f>IF(L261="sníž. přenesená",#REF!,0)</f>
        <v>0</v>
      </c>
      <c r="BG261" s="171">
        <f>IF(L261="nulová",#REF!,0)</f>
        <v>0</v>
      </c>
      <c r="BH261" s="14" t="s">
        <v>83</v>
      </c>
      <c r="BI261" s="171" t="e">
        <f>ROUND(H261*#REF!,2)</f>
        <v>#REF!</v>
      </c>
      <c r="BJ261" s="14" t="s">
        <v>114</v>
      </c>
      <c r="BK261" s="170" t="s">
        <v>684</v>
      </c>
    </row>
    <row r="262" spans="1:63" s="2" customFormat="1" ht="21.75" customHeight="1">
      <c r="A262" s="31"/>
      <c r="B262" s="32"/>
      <c r="C262" s="159" t="s">
        <v>685</v>
      </c>
      <c r="D262" s="159" t="s">
        <v>109</v>
      </c>
      <c r="E262" s="160" t="s">
        <v>686</v>
      </c>
      <c r="F262" s="161" t="s">
        <v>687</v>
      </c>
      <c r="G262" s="162" t="s">
        <v>118</v>
      </c>
      <c r="H262" s="163"/>
      <c r="I262" s="164"/>
      <c r="J262" s="165"/>
      <c r="K262" s="166" t="s">
        <v>1</v>
      </c>
      <c r="L262" s="167" t="s">
        <v>43</v>
      </c>
      <c r="M262" s="67"/>
      <c r="N262" s="168" t="e">
        <f>M262*#REF!</f>
        <v>#REF!</v>
      </c>
      <c r="O262" s="168">
        <v>0</v>
      </c>
      <c r="P262" s="168" t="e">
        <f>O262*#REF!</f>
        <v>#REF!</v>
      </c>
      <c r="Q262" s="168">
        <v>0</v>
      </c>
      <c r="R262" s="169" t="e">
        <f>Q262*#REF!</f>
        <v>#REF!</v>
      </c>
      <c r="S262" s="31"/>
      <c r="T262" s="31"/>
      <c r="U262" s="31"/>
      <c r="V262" s="31"/>
      <c r="W262" s="31"/>
      <c r="X262" s="31"/>
      <c r="Y262" s="31"/>
      <c r="Z262" s="31"/>
      <c r="AA262" s="31"/>
      <c r="AB262" s="31"/>
      <c r="AC262" s="31"/>
      <c r="AP262" s="170" t="s">
        <v>113</v>
      </c>
      <c r="AR262" s="170" t="s">
        <v>109</v>
      </c>
      <c r="AS262" s="170" t="s">
        <v>83</v>
      </c>
      <c r="AW262" s="14" t="s">
        <v>108</v>
      </c>
      <c r="BC262" s="171" t="e">
        <f>IF(L262="základní",#REF!,0)</f>
        <v>#REF!</v>
      </c>
      <c r="BD262" s="171">
        <f>IF(L262="snížená",#REF!,0)</f>
        <v>0</v>
      </c>
      <c r="BE262" s="171">
        <f>IF(L262="zákl. přenesená",#REF!,0)</f>
        <v>0</v>
      </c>
      <c r="BF262" s="171">
        <f>IF(L262="sníž. přenesená",#REF!,0)</f>
        <v>0</v>
      </c>
      <c r="BG262" s="171">
        <f>IF(L262="nulová",#REF!,0)</f>
        <v>0</v>
      </c>
      <c r="BH262" s="14" t="s">
        <v>83</v>
      </c>
      <c r="BI262" s="171" t="e">
        <f>ROUND(H262*#REF!,2)</f>
        <v>#REF!</v>
      </c>
      <c r="BJ262" s="14" t="s">
        <v>114</v>
      </c>
      <c r="BK262" s="170" t="s">
        <v>688</v>
      </c>
    </row>
    <row r="263" spans="1:63" s="2" customFormat="1" ht="16.5" customHeight="1">
      <c r="A263" s="31"/>
      <c r="B263" s="32"/>
      <c r="C263" s="159" t="s">
        <v>689</v>
      </c>
      <c r="D263" s="159" t="s">
        <v>109</v>
      </c>
      <c r="E263" s="160" t="s">
        <v>690</v>
      </c>
      <c r="F263" s="161" t="s">
        <v>691</v>
      </c>
      <c r="G263" s="162" t="s">
        <v>118</v>
      </c>
      <c r="H263" s="163"/>
      <c r="I263" s="164"/>
      <c r="J263" s="165"/>
      <c r="K263" s="166" t="s">
        <v>1</v>
      </c>
      <c r="L263" s="167" t="s">
        <v>43</v>
      </c>
      <c r="M263" s="67"/>
      <c r="N263" s="168" t="e">
        <f>M263*#REF!</f>
        <v>#REF!</v>
      </c>
      <c r="O263" s="168">
        <v>0</v>
      </c>
      <c r="P263" s="168" t="e">
        <f>O263*#REF!</f>
        <v>#REF!</v>
      </c>
      <c r="Q263" s="168">
        <v>0</v>
      </c>
      <c r="R263" s="169" t="e">
        <f>Q263*#REF!</f>
        <v>#REF!</v>
      </c>
      <c r="S263" s="31"/>
      <c r="T263" s="31"/>
      <c r="U263" s="31"/>
      <c r="V263" s="31"/>
      <c r="W263" s="31"/>
      <c r="X263" s="31"/>
      <c r="Y263" s="31"/>
      <c r="Z263" s="31"/>
      <c r="AA263" s="31"/>
      <c r="AB263" s="31"/>
      <c r="AC263" s="31"/>
      <c r="AP263" s="170" t="s">
        <v>113</v>
      </c>
      <c r="AR263" s="170" t="s">
        <v>109</v>
      </c>
      <c r="AS263" s="170" t="s">
        <v>83</v>
      </c>
      <c r="AW263" s="14" t="s">
        <v>108</v>
      </c>
      <c r="BC263" s="171" t="e">
        <f>IF(L263="základní",#REF!,0)</f>
        <v>#REF!</v>
      </c>
      <c r="BD263" s="171">
        <f>IF(L263="snížená",#REF!,0)</f>
        <v>0</v>
      </c>
      <c r="BE263" s="171">
        <f>IF(L263="zákl. přenesená",#REF!,0)</f>
        <v>0</v>
      </c>
      <c r="BF263" s="171">
        <f>IF(L263="sníž. přenesená",#REF!,0)</f>
        <v>0</v>
      </c>
      <c r="BG263" s="171">
        <f>IF(L263="nulová",#REF!,0)</f>
        <v>0</v>
      </c>
      <c r="BH263" s="14" t="s">
        <v>83</v>
      </c>
      <c r="BI263" s="171" t="e">
        <f>ROUND(H263*#REF!,2)</f>
        <v>#REF!</v>
      </c>
      <c r="BJ263" s="14" t="s">
        <v>114</v>
      </c>
      <c r="BK263" s="170" t="s">
        <v>692</v>
      </c>
    </row>
    <row r="264" spans="1:63" s="2" customFormat="1" ht="16.5" customHeight="1">
      <c r="A264" s="31"/>
      <c r="B264" s="32"/>
      <c r="C264" s="159" t="s">
        <v>693</v>
      </c>
      <c r="D264" s="159" t="s">
        <v>109</v>
      </c>
      <c r="E264" s="160" t="s">
        <v>694</v>
      </c>
      <c r="F264" s="161" t="s">
        <v>695</v>
      </c>
      <c r="G264" s="162" t="s">
        <v>118</v>
      </c>
      <c r="H264" s="163"/>
      <c r="I264" s="164"/>
      <c r="J264" s="165"/>
      <c r="K264" s="166" t="s">
        <v>1</v>
      </c>
      <c r="L264" s="167" t="s">
        <v>43</v>
      </c>
      <c r="M264" s="67"/>
      <c r="N264" s="168" t="e">
        <f>M264*#REF!</f>
        <v>#REF!</v>
      </c>
      <c r="O264" s="168">
        <v>0</v>
      </c>
      <c r="P264" s="168" t="e">
        <f>O264*#REF!</f>
        <v>#REF!</v>
      </c>
      <c r="Q264" s="168">
        <v>0</v>
      </c>
      <c r="R264" s="169" t="e">
        <f>Q264*#REF!</f>
        <v>#REF!</v>
      </c>
      <c r="S264" s="31"/>
      <c r="T264" s="31"/>
      <c r="U264" s="31"/>
      <c r="V264" s="31"/>
      <c r="W264" s="31"/>
      <c r="X264" s="31"/>
      <c r="Y264" s="31"/>
      <c r="Z264" s="31"/>
      <c r="AA264" s="31"/>
      <c r="AB264" s="31"/>
      <c r="AC264" s="31"/>
      <c r="AP264" s="170" t="s">
        <v>113</v>
      </c>
      <c r="AR264" s="170" t="s">
        <v>109</v>
      </c>
      <c r="AS264" s="170" t="s">
        <v>83</v>
      </c>
      <c r="AW264" s="14" t="s">
        <v>108</v>
      </c>
      <c r="BC264" s="171" t="e">
        <f>IF(L264="základní",#REF!,0)</f>
        <v>#REF!</v>
      </c>
      <c r="BD264" s="171">
        <f>IF(L264="snížená",#REF!,0)</f>
        <v>0</v>
      </c>
      <c r="BE264" s="171">
        <f>IF(L264="zákl. přenesená",#REF!,0)</f>
        <v>0</v>
      </c>
      <c r="BF264" s="171">
        <f>IF(L264="sníž. přenesená",#REF!,0)</f>
        <v>0</v>
      </c>
      <c r="BG264" s="171">
        <f>IF(L264="nulová",#REF!,0)</f>
        <v>0</v>
      </c>
      <c r="BH264" s="14" t="s">
        <v>83</v>
      </c>
      <c r="BI264" s="171" t="e">
        <f>ROUND(H264*#REF!,2)</f>
        <v>#REF!</v>
      </c>
      <c r="BJ264" s="14" t="s">
        <v>114</v>
      </c>
      <c r="BK264" s="170" t="s">
        <v>696</v>
      </c>
    </row>
    <row r="265" spans="1:63" s="2" customFormat="1" ht="16.5" customHeight="1">
      <c r="A265" s="31"/>
      <c r="B265" s="32"/>
      <c r="C265" s="159" t="s">
        <v>697</v>
      </c>
      <c r="D265" s="159" t="s">
        <v>109</v>
      </c>
      <c r="E265" s="160" t="s">
        <v>698</v>
      </c>
      <c r="F265" s="161" t="s">
        <v>699</v>
      </c>
      <c r="G265" s="162" t="s">
        <v>118</v>
      </c>
      <c r="H265" s="163"/>
      <c r="I265" s="164"/>
      <c r="J265" s="165"/>
      <c r="K265" s="166" t="s">
        <v>1</v>
      </c>
      <c r="L265" s="167" t="s">
        <v>43</v>
      </c>
      <c r="M265" s="67"/>
      <c r="N265" s="168" t="e">
        <f>M265*#REF!</f>
        <v>#REF!</v>
      </c>
      <c r="O265" s="168">
        <v>0</v>
      </c>
      <c r="P265" s="168" t="e">
        <f>O265*#REF!</f>
        <v>#REF!</v>
      </c>
      <c r="Q265" s="168">
        <v>0</v>
      </c>
      <c r="R265" s="169" t="e">
        <f>Q265*#REF!</f>
        <v>#REF!</v>
      </c>
      <c r="S265" s="31"/>
      <c r="T265" s="31"/>
      <c r="U265" s="31"/>
      <c r="V265" s="31"/>
      <c r="W265" s="31"/>
      <c r="X265" s="31"/>
      <c r="Y265" s="31"/>
      <c r="Z265" s="31"/>
      <c r="AA265" s="31"/>
      <c r="AB265" s="31"/>
      <c r="AC265" s="31"/>
      <c r="AP265" s="170" t="s">
        <v>113</v>
      </c>
      <c r="AR265" s="170" t="s">
        <v>109</v>
      </c>
      <c r="AS265" s="170" t="s">
        <v>83</v>
      </c>
      <c r="AW265" s="14" t="s">
        <v>108</v>
      </c>
      <c r="BC265" s="171" t="e">
        <f>IF(L265="základní",#REF!,0)</f>
        <v>#REF!</v>
      </c>
      <c r="BD265" s="171">
        <f>IF(L265="snížená",#REF!,0)</f>
        <v>0</v>
      </c>
      <c r="BE265" s="171">
        <f>IF(L265="zákl. přenesená",#REF!,0)</f>
        <v>0</v>
      </c>
      <c r="BF265" s="171">
        <f>IF(L265="sníž. přenesená",#REF!,0)</f>
        <v>0</v>
      </c>
      <c r="BG265" s="171">
        <f>IF(L265="nulová",#REF!,0)</f>
        <v>0</v>
      </c>
      <c r="BH265" s="14" t="s">
        <v>83</v>
      </c>
      <c r="BI265" s="171" t="e">
        <f>ROUND(H265*#REF!,2)</f>
        <v>#REF!</v>
      </c>
      <c r="BJ265" s="14" t="s">
        <v>114</v>
      </c>
      <c r="BK265" s="170" t="s">
        <v>700</v>
      </c>
    </row>
    <row r="266" spans="1:63" s="2" customFormat="1" ht="21.75" customHeight="1">
      <c r="A266" s="31"/>
      <c r="B266" s="32"/>
      <c r="C266" s="159" t="s">
        <v>701</v>
      </c>
      <c r="D266" s="159" t="s">
        <v>109</v>
      </c>
      <c r="E266" s="160" t="s">
        <v>702</v>
      </c>
      <c r="F266" s="161" t="s">
        <v>703</v>
      </c>
      <c r="G266" s="162" t="s">
        <v>118</v>
      </c>
      <c r="H266" s="163"/>
      <c r="I266" s="164"/>
      <c r="J266" s="165"/>
      <c r="K266" s="166" t="s">
        <v>1</v>
      </c>
      <c r="L266" s="167" t="s">
        <v>43</v>
      </c>
      <c r="M266" s="67"/>
      <c r="N266" s="168" t="e">
        <f>M266*#REF!</f>
        <v>#REF!</v>
      </c>
      <c r="O266" s="168">
        <v>0</v>
      </c>
      <c r="P266" s="168" t="e">
        <f>O266*#REF!</f>
        <v>#REF!</v>
      </c>
      <c r="Q266" s="168">
        <v>0</v>
      </c>
      <c r="R266" s="169" t="e">
        <f>Q266*#REF!</f>
        <v>#REF!</v>
      </c>
      <c r="S266" s="31"/>
      <c r="T266" s="31"/>
      <c r="U266" s="31"/>
      <c r="V266" s="31"/>
      <c r="W266" s="31"/>
      <c r="X266" s="31"/>
      <c r="Y266" s="31"/>
      <c r="Z266" s="31"/>
      <c r="AA266" s="31"/>
      <c r="AB266" s="31"/>
      <c r="AC266" s="31"/>
      <c r="AP266" s="170" t="s">
        <v>113</v>
      </c>
      <c r="AR266" s="170" t="s">
        <v>109</v>
      </c>
      <c r="AS266" s="170" t="s">
        <v>83</v>
      </c>
      <c r="AW266" s="14" t="s">
        <v>108</v>
      </c>
      <c r="BC266" s="171" t="e">
        <f>IF(L266="základní",#REF!,0)</f>
        <v>#REF!</v>
      </c>
      <c r="BD266" s="171">
        <f>IF(L266="snížená",#REF!,0)</f>
        <v>0</v>
      </c>
      <c r="BE266" s="171">
        <f>IF(L266="zákl. přenesená",#REF!,0)</f>
        <v>0</v>
      </c>
      <c r="BF266" s="171">
        <f>IF(L266="sníž. přenesená",#REF!,0)</f>
        <v>0</v>
      </c>
      <c r="BG266" s="171">
        <f>IF(L266="nulová",#REF!,0)</f>
        <v>0</v>
      </c>
      <c r="BH266" s="14" t="s">
        <v>83</v>
      </c>
      <c r="BI266" s="171" t="e">
        <f>ROUND(H266*#REF!,2)</f>
        <v>#REF!</v>
      </c>
      <c r="BJ266" s="14" t="s">
        <v>114</v>
      </c>
      <c r="BK266" s="170" t="s">
        <v>704</v>
      </c>
    </row>
    <row r="267" spans="1:63" s="2" customFormat="1" ht="16.5" customHeight="1">
      <c r="A267" s="31"/>
      <c r="B267" s="32"/>
      <c r="C267" s="159" t="s">
        <v>705</v>
      </c>
      <c r="D267" s="159" t="s">
        <v>109</v>
      </c>
      <c r="E267" s="160" t="s">
        <v>706</v>
      </c>
      <c r="F267" s="161" t="s">
        <v>707</v>
      </c>
      <c r="G267" s="162" t="s">
        <v>118</v>
      </c>
      <c r="H267" s="163"/>
      <c r="I267" s="164"/>
      <c r="J267" s="165"/>
      <c r="K267" s="166" t="s">
        <v>1</v>
      </c>
      <c r="L267" s="167" t="s">
        <v>43</v>
      </c>
      <c r="M267" s="67"/>
      <c r="N267" s="168" t="e">
        <f>M267*#REF!</f>
        <v>#REF!</v>
      </c>
      <c r="O267" s="168">
        <v>0</v>
      </c>
      <c r="P267" s="168" t="e">
        <f>O267*#REF!</f>
        <v>#REF!</v>
      </c>
      <c r="Q267" s="168">
        <v>0</v>
      </c>
      <c r="R267" s="169" t="e">
        <f>Q267*#REF!</f>
        <v>#REF!</v>
      </c>
      <c r="S267" s="31"/>
      <c r="T267" s="31"/>
      <c r="U267" s="31"/>
      <c r="V267" s="31"/>
      <c r="W267" s="31"/>
      <c r="X267" s="31"/>
      <c r="Y267" s="31"/>
      <c r="Z267" s="31"/>
      <c r="AA267" s="31"/>
      <c r="AB267" s="31"/>
      <c r="AC267" s="31"/>
      <c r="AP267" s="170" t="s">
        <v>113</v>
      </c>
      <c r="AR267" s="170" t="s">
        <v>109</v>
      </c>
      <c r="AS267" s="170" t="s">
        <v>83</v>
      </c>
      <c r="AW267" s="14" t="s">
        <v>108</v>
      </c>
      <c r="BC267" s="171" t="e">
        <f>IF(L267="základní",#REF!,0)</f>
        <v>#REF!</v>
      </c>
      <c r="BD267" s="171">
        <f>IF(L267="snížená",#REF!,0)</f>
        <v>0</v>
      </c>
      <c r="BE267" s="171">
        <f>IF(L267="zákl. přenesená",#REF!,0)</f>
        <v>0</v>
      </c>
      <c r="BF267" s="171">
        <f>IF(L267="sníž. přenesená",#REF!,0)</f>
        <v>0</v>
      </c>
      <c r="BG267" s="171">
        <f>IF(L267="nulová",#REF!,0)</f>
        <v>0</v>
      </c>
      <c r="BH267" s="14" t="s">
        <v>83</v>
      </c>
      <c r="BI267" s="171" t="e">
        <f>ROUND(H267*#REF!,2)</f>
        <v>#REF!</v>
      </c>
      <c r="BJ267" s="14" t="s">
        <v>114</v>
      </c>
      <c r="BK267" s="170" t="s">
        <v>708</v>
      </c>
    </row>
    <row r="268" spans="1:63" s="2" customFormat="1" ht="16.5" customHeight="1">
      <c r="A268" s="31"/>
      <c r="B268" s="32"/>
      <c r="C268" s="159" t="s">
        <v>709</v>
      </c>
      <c r="D268" s="159" t="s">
        <v>109</v>
      </c>
      <c r="E268" s="160" t="s">
        <v>710</v>
      </c>
      <c r="F268" s="161" t="s">
        <v>711</v>
      </c>
      <c r="G268" s="162" t="s">
        <v>712</v>
      </c>
      <c r="H268" s="163"/>
      <c r="I268" s="164"/>
      <c r="J268" s="165"/>
      <c r="K268" s="166" t="s">
        <v>1</v>
      </c>
      <c r="L268" s="167" t="s">
        <v>43</v>
      </c>
      <c r="M268" s="67"/>
      <c r="N268" s="168" t="e">
        <f>M268*#REF!</f>
        <v>#REF!</v>
      </c>
      <c r="O268" s="168">
        <v>0</v>
      </c>
      <c r="P268" s="168" t="e">
        <f>O268*#REF!</f>
        <v>#REF!</v>
      </c>
      <c r="Q268" s="168">
        <v>0</v>
      </c>
      <c r="R268" s="169" t="e">
        <f>Q268*#REF!</f>
        <v>#REF!</v>
      </c>
      <c r="S268" s="31"/>
      <c r="T268" s="31"/>
      <c r="U268" s="31"/>
      <c r="V268" s="31"/>
      <c r="W268" s="31"/>
      <c r="X268" s="31"/>
      <c r="Y268" s="31"/>
      <c r="Z268" s="31"/>
      <c r="AA268" s="31"/>
      <c r="AB268" s="31"/>
      <c r="AC268" s="31"/>
      <c r="AP268" s="170" t="s">
        <v>113</v>
      </c>
      <c r="AR268" s="170" t="s">
        <v>109</v>
      </c>
      <c r="AS268" s="170" t="s">
        <v>83</v>
      </c>
      <c r="AW268" s="14" t="s">
        <v>108</v>
      </c>
      <c r="BC268" s="171" t="e">
        <f>IF(L268="základní",#REF!,0)</f>
        <v>#REF!</v>
      </c>
      <c r="BD268" s="171">
        <f>IF(L268="snížená",#REF!,0)</f>
        <v>0</v>
      </c>
      <c r="BE268" s="171">
        <f>IF(L268="zákl. přenesená",#REF!,0)</f>
        <v>0</v>
      </c>
      <c r="BF268" s="171">
        <f>IF(L268="sníž. přenesená",#REF!,0)</f>
        <v>0</v>
      </c>
      <c r="BG268" s="171">
        <f>IF(L268="nulová",#REF!,0)</f>
        <v>0</v>
      </c>
      <c r="BH268" s="14" t="s">
        <v>83</v>
      </c>
      <c r="BI268" s="171" t="e">
        <f>ROUND(H268*#REF!,2)</f>
        <v>#REF!</v>
      </c>
      <c r="BJ268" s="14" t="s">
        <v>114</v>
      </c>
      <c r="BK268" s="170" t="s">
        <v>713</v>
      </c>
    </row>
    <row r="269" spans="1:63" s="2" customFormat="1" ht="16.5" customHeight="1">
      <c r="A269" s="31"/>
      <c r="B269" s="32"/>
      <c r="C269" s="159" t="s">
        <v>714</v>
      </c>
      <c r="D269" s="159" t="s">
        <v>109</v>
      </c>
      <c r="E269" s="160" t="s">
        <v>715</v>
      </c>
      <c r="F269" s="161" t="s">
        <v>716</v>
      </c>
      <c r="G269" s="162" t="s">
        <v>333</v>
      </c>
      <c r="H269" s="163"/>
      <c r="I269" s="164"/>
      <c r="J269" s="165"/>
      <c r="K269" s="166" t="s">
        <v>1</v>
      </c>
      <c r="L269" s="167" t="s">
        <v>43</v>
      </c>
      <c r="M269" s="67"/>
      <c r="N269" s="168" t="e">
        <f>M269*#REF!</f>
        <v>#REF!</v>
      </c>
      <c r="O269" s="168">
        <v>0</v>
      </c>
      <c r="P269" s="168" t="e">
        <f>O269*#REF!</f>
        <v>#REF!</v>
      </c>
      <c r="Q269" s="168">
        <v>0</v>
      </c>
      <c r="R269" s="169" t="e">
        <f>Q269*#REF!</f>
        <v>#REF!</v>
      </c>
      <c r="S269" s="31"/>
      <c r="T269" s="31"/>
      <c r="U269" s="31"/>
      <c r="V269" s="31"/>
      <c r="W269" s="31"/>
      <c r="X269" s="31"/>
      <c r="Y269" s="31"/>
      <c r="Z269" s="31"/>
      <c r="AA269" s="31"/>
      <c r="AB269" s="31"/>
      <c r="AC269" s="31"/>
      <c r="AP269" s="170" t="s">
        <v>113</v>
      </c>
      <c r="AR269" s="170" t="s">
        <v>109</v>
      </c>
      <c r="AS269" s="170" t="s">
        <v>83</v>
      </c>
      <c r="AW269" s="14" t="s">
        <v>108</v>
      </c>
      <c r="BC269" s="171" t="e">
        <f>IF(L269="základní",#REF!,0)</f>
        <v>#REF!</v>
      </c>
      <c r="BD269" s="171">
        <f>IF(L269="snížená",#REF!,0)</f>
        <v>0</v>
      </c>
      <c r="BE269" s="171">
        <f>IF(L269="zákl. přenesená",#REF!,0)</f>
        <v>0</v>
      </c>
      <c r="BF269" s="171">
        <f>IF(L269="sníž. přenesená",#REF!,0)</f>
        <v>0</v>
      </c>
      <c r="BG269" s="171">
        <f>IF(L269="nulová",#REF!,0)</f>
        <v>0</v>
      </c>
      <c r="BH269" s="14" t="s">
        <v>83</v>
      </c>
      <c r="BI269" s="171" t="e">
        <f>ROUND(H269*#REF!,2)</f>
        <v>#REF!</v>
      </c>
      <c r="BJ269" s="14" t="s">
        <v>114</v>
      </c>
      <c r="BK269" s="170" t="s">
        <v>717</v>
      </c>
    </row>
    <row r="270" spans="1:63" s="2" customFormat="1" ht="16.5" customHeight="1">
      <c r="A270" s="31"/>
      <c r="B270" s="32"/>
      <c r="C270" s="159" t="s">
        <v>718</v>
      </c>
      <c r="D270" s="159" t="s">
        <v>109</v>
      </c>
      <c r="E270" s="160" t="s">
        <v>719</v>
      </c>
      <c r="F270" s="161" t="s">
        <v>720</v>
      </c>
      <c r="G270" s="162" t="s">
        <v>118</v>
      </c>
      <c r="H270" s="163"/>
      <c r="I270" s="164"/>
      <c r="J270" s="165"/>
      <c r="K270" s="166" t="s">
        <v>1</v>
      </c>
      <c r="L270" s="167" t="s">
        <v>43</v>
      </c>
      <c r="M270" s="67"/>
      <c r="N270" s="168" t="e">
        <f>M270*#REF!</f>
        <v>#REF!</v>
      </c>
      <c r="O270" s="168">
        <v>0</v>
      </c>
      <c r="P270" s="168" t="e">
        <f>O270*#REF!</f>
        <v>#REF!</v>
      </c>
      <c r="Q270" s="168">
        <v>0</v>
      </c>
      <c r="R270" s="169" t="e">
        <f>Q270*#REF!</f>
        <v>#REF!</v>
      </c>
      <c r="S270" s="31"/>
      <c r="T270" s="31"/>
      <c r="U270" s="31"/>
      <c r="V270" s="31"/>
      <c r="W270" s="31"/>
      <c r="X270" s="31"/>
      <c r="Y270" s="31"/>
      <c r="Z270" s="31"/>
      <c r="AA270" s="31"/>
      <c r="AB270" s="31"/>
      <c r="AC270" s="31"/>
      <c r="AP270" s="170" t="s">
        <v>113</v>
      </c>
      <c r="AR270" s="170" t="s">
        <v>109</v>
      </c>
      <c r="AS270" s="170" t="s">
        <v>83</v>
      </c>
      <c r="AW270" s="14" t="s">
        <v>108</v>
      </c>
      <c r="BC270" s="171" t="e">
        <f>IF(L270="základní",#REF!,0)</f>
        <v>#REF!</v>
      </c>
      <c r="BD270" s="171">
        <f>IF(L270="snížená",#REF!,0)</f>
        <v>0</v>
      </c>
      <c r="BE270" s="171">
        <f>IF(L270="zákl. přenesená",#REF!,0)</f>
        <v>0</v>
      </c>
      <c r="BF270" s="171">
        <f>IF(L270="sníž. přenesená",#REF!,0)</f>
        <v>0</v>
      </c>
      <c r="BG270" s="171">
        <f>IF(L270="nulová",#REF!,0)</f>
        <v>0</v>
      </c>
      <c r="BH270" s="14" t="s">
        <v>83</v>
      </c>
      <c r="BI270" s="171" t="e">
        <f>ROUND(H270*#REF!,2)</f>
        <v>#REF!</v>
      </c>
      <c r="BJ270" s="14" t="s">
        <v>114</v>
      </c>
      <c r="BK270" s="170" t="s">
        <v>721</v>
      </c>
    </row>
    <row r="271" spans="1:63" s="2" customFormat="1" ht="16.5" customHeight="1">
      <c r="A271" s="31"/>
      <c r="B271" s="32"/>
      <c r="C271" s="159" t="s">
        <v>722</v>
      </c>
      <c r="D271" s="159" t="s">
        <v>109</v>
      </c>
      <c r="E271" s="160" t="s">
        <v>723</v>
      </c>
      <c r="F271" s="161" t="s">
        <v>724</v>
      </c>
      <c r="G271" s="162" t="s">
        <v>118</v>
      </c>
      <c r="H271" s="163"/>
      <c r="I271" s="164"/>
      <c r="J271" s="165"/>
      <c r="K271" s="166" t="s">
        <v>1</v>
      </c>
      <c r="L271" s="167" t="s">
        <v>43</v>
      </c>
      <c r="M271" s="67"/>
      <c r="N271" s="168" t="e">
        <f>M271*#REF!</f>
        <v>#REF!</v>
      </c>
      <c r="O271" s="168">
        <v>0</v>
      </c>
      <c r="P271" s="168" t="e">
        <f>O271*#REF!</f>
        <v>#REF!</v>
      </c>
      <c r="Q271" s="168">
        <v>0</v>
      </c>
      <c r="R271" s="169" t="e">
        <f>Q271*#REF!</f>
        <v>#REF!</v>
      </c>
      <c r="S271" s="31"/>
      <c r="T271" s="31"/>
      <c r="U271" s="31"/>
      <c r="V271" s="31"/>
      <c r="W271" s="31"/>
      <c r="X271" s="31"/>
      <c r="Y271" s="31"/>
      <c r="Z271" s="31"/>
      <c r="AA271" s="31"/>
      <c r="AB271" s="31"/>
      <c r="AC271" s="31"/>
      <c r="AP271" s="170" t="s">
        <v>113</v>
      </c>
      <c r="AR271" s="170" t="s">
        <v>109</v>
      </c>
      <c r="AS271" s="170" t="s">
        <v>83</v>
      </c>
      <c r="AW271" s="14" t="s">
        <v>108</v>
      </c>
      <c r="BC271" s="171" t="e">
        <f>IF(L271="základní",#REF!,0)</f>
        <v>#REF!</v>
      </c>
      <c r="BD271" s="171">
        <f>IF(L271="snížená",#REF!,0)</f>
        <v>0</v>
      </c>
      <c r="BE271" s="171">
        <f>IF(L271="zákl. přenesená",#REF!,0)</f>
        <v>0</v>
      </c>
      <c r="BF271" s="171">
        <f>IF(L271="sníž. přenesená",#REF!,0)</f>
        <v>0</v>
      </c>
      <c r="BG271" s="171">
        <f>IF(L271="nulová",#REF!,0)</f>
        <v>0</v>
      </c>
      <c r="BH271" s="14" t="s">
        <v>83</v>
      </c>
      <c r="BI271" s="171" t="e">
        <f>ROUND(H271*#REF!,2)</f>
        <v>#REF!</v>
      </c>
      <c r="BJ271" s="14" t="s">
        <v>114</v>
      </c>
      <c r="BK271" s="170" t="s">
        <v>725</v>
      </c>
    </row>
    <row r="272" spans="1:63" s="2" customFormat="1" ht="16.5" customHeight="1">
      <c r="A272" s="31"/>
      <c r="B272" s="32"/>
      <c r="C272" s="159" t="s">
        <v>726</v>
      </c>
      <c r="D272" s="159" t="s">
        <v>109</v>
      </c>
      <c r="E272" s="160" t="s">
        <v>727</v>
      </c>
      <c r="F272" s="161" t="s">
        <v>728</v>
      </c>
      <c r="G272" s="162" t="s">
        <v>118</v>
      </c>
      <c r="H272" s="163"/>
      <c r="I272" s="164"/>
      <c r="J272" s="165"/>
      <c r="K272" s="166" t="s">
        <v>1</v>
      </c>
      <c r="L272" s="167" t="s">
        <v>43</v>
      </c>
      <c r="M272" s="67"/>
      <c r="N272" s="168" t="e">
        <f>M272*#REF!</f>
        <v>#REF!</v>
      </c>
      <c r="O272" s="168">
        <v>0</v>
      </c>
      <c r="P272" s="168" t="e">
        <f>O272*#REF!</f>
        <v>#REF!</v>
      </c>
      <c r="Q272" s="168">
        <v>0</v>
      </c>
      <c r="R272" s="169" t="e">
        <f>Q272*#REF!</f>
        <v>#REF!</v>
      </c>
      <c r="S272" s="31"/>
      <c r="T272" s="31"/>
      <c r="U272" s="31"/>
      <c r="V272" s="31"/>
      <c r="W272" s="31"/>
      <c r="X272" s="31"/>
      <c r="Y272" s="31"/>
      <c r="Z272" s="31"/>
      <c r="AA272" s="31"/>
      <c r="AB272" s="31"/>
      <c r="AC272" s="31"/>
      <c r="AP272" s="170" t="s">
        <v>113</v>
      </c>
      <c r="AR272" s="170" t="s">
        <v>109</v>
      </c>
      <c r="AS272" s="170" t="s">
        <v>83</v>
      </c>
      <c r="AW272" s="14" t="s">
        <v>108</v>
      </c>
      <c r="BC272" s="171" t="e">
        <f>IF(L272="základní",#REF!,0)</f>
        <v>#REF!</v>
      </c>
      <c r="BD272" s="171">
        <f>IF(L272="snížená",#REF!,0)</f>
        <v>0</v>
      </c>
      <c r="BE272" s="171">
        <f>IF(L272="zákl. přenesená",#REF!,0)</f>
        <v>0</v>
      </c>
      <c r="BF272" s="171">
        <f>IF(L272="sníž. přenesená",#REF!,0)</f>
        <v>0</v>
      </c>
      <c r="BG272" s="171">
        <f>IF(L272="nulová",#REF!,0)</f>
        <v>0</v>
      </c>
      <c r="BH272" s="14" t="s">
        <v>83</v>
      </c>
      <c r="BI272" s="171" t="e">
        <f>ROUND(H272*#REF!,2)</f>
        <v>#REF!</v>
      </c>
      <c r="BJ272" s="14" t="s">
        <v>114</v>
      </c>
      <c r="BK272" s="170" t="s">
        <v>729</v>
      </c>
    </row>
    <row r="273" spans="1:63" s="2" customFormat="1" ht="16.5" customHeight="1">
      <c r="A273" s="31"/>
      <c r="B273" s="32"/>
      <c r="C273" s="159" t="s">
        <v>730</v>
      </c>
      <c r="D273" s="159" t="s">
        <v>109</v>
      </c>
      <c r="E273" s="160" t="s">
        <v>731</v>
      </c>
      <c r="F273" s="161" t="s">
        <v>732</v>
      </c>
      <c r="G273" s="162" t="s">
        <v>118</v>
      </c>
      <c r="H273" s="163"/>
      <c r="I273" s="164"/>
      <c r="J273" s="165"/>
      <c r="K273" s="166" t="s">
        <v>1</v>
      </c>
      <c r="L273" s="167" t="s">
        <v>43</v>
      </c>
      <c r="M273" s="67"/>
      <c r="N273" s="168" t="e">
        <f>M273*#REF!</f>
        <v>#REF!</v>
      </c>
      <c r="O273" s="168">
        <v>0</v>
      </c>
      <c r="P273" s="168" t="e">
        <f>O273*#REF!</f>
        <v>#REF!</v>
      </c>
      <c r="Q273" s="168">
        <v>0</v>
      </c>
      <c r="R273" s="169" t="e">
        <f>Q273*#REF!</f>
        <v>#REF!</v>
      </c>
      <c r="S273" s="31"/>
      <c r="T273" s="31"/>
      <c r="U273" s="31"/>
      <c r="V273" s="31"/>
      <c r="W273" s="31"/>
      <c r="X273" s="31"/>
      <c r="Y273" s="31"/>
      <c r="Z273" s="31"/>
      <c r="AA273" s="31"/>
      <c r="AB273" s="31"/>
      <c r="AC273" s="31"/>
      <c r="AP273" s="170" t="s">
        <v>113</v>
      </c>
      <c r="AR273" s="170" t="s">
        <v>109</v>
      </c>
      <c r="AS273" s="170" t="s">
        <v>83</v>
      </c>
      <c r="AW273" s="14" t="s">
        <v>108</v>
      </c>
      <c r="BC273" s="171" t="e">
        <f>IF(L273="základní",#REF!,0)</f>
        <v>#REF!</v>
      </c>
      <c r="BD273" s="171">
        <f>IF(L273="snížená",#REF!,0)</f>
        <v>0</v>
      </c>
      <c r="BE273" s="171">
        <f>IF(L273="zákl. přenesená",#REF!,0)</f>
        <v>0</v>
      </c>
      <c r="BF273" s="171">
        <f>IF(L273="sníž. přenesená",#REF!,0)</f>
        <v>0</v>
      </c>
      <c r="BG273" s="171">
        <f>IF(L273="nulová",#REF!,0)</f>
        <v>0</v>
      </c>
      <c r="BH273" s="14" t="s">
        <v>83</v>
      </c>
      <c r="BI273" s="171" t="e">
        <f>ROUND(H273*#REF!,2)</f>
        <v>#REF!</v>
      </c>
      <c r="BJ273" s="14" t="s">
        <v>114</v>
      </c>
      <c r="BK273" s="170" t="s">
        <v>733</v>
      </c>
    </row>
    <row r="274" spans="1:63" s="2" customFormat="1" ht="16.5" customHeight="1">
      <c r="A274" s="31"/>
      <c r="B274" s="32"/>
      <c r="C274" s="159" t="s">
        <v>734</v>
      </c>
      <c r="D274" s="159" t="s">
        <v>109</v>
      </c>
      <c r="E274" s="160" t="s">
        <v>735</v>
      </c>
      <c r="F274" s="161" t="s">
        <v>736</v>
      </c>
      <c r="G274" s="162" t="s">
        <v>118</v>
      </c>
      <c r="H274" s="163"/>
      <c r="I274" s="164"/>
      <c r="J274" s="165"/>
      <c r="K274" s="166" t="s">
        <v>1</v>
      </c>
      <c r="L274" s="167" t="s">
        <v>43</v>
      </c>
      <c r="M274" s="67"/>
      <c r="N274" s="168" t="e">
        <f>M274*#REF!</f>
        <v>#REF!</v>
      </c>
      <c r="O274" s="168">
        <v>0</v>
      </c>
      <c r="P274" s="168" t="e">
        <f>O274*#REF!</f>
        <v>#REF!</v>
      </c>
      <c r="Q274" s="168">
        <v>0</v>
      </c>
      <c r="R274" s="169" t="e">
        <f>Q274*#REF!</f>
        <v>#REF!</v>
      </c>
      <c r="S274" s="31"/>
      <c r="T274" s="31"/>
      <c r="U274" s="31"/>
      <c r="V274" s="31"/>
      <c r="W274" s="31"/>
      <c r="X274" s="31"/>
      <c r="Y274" s="31"/>
      <c r="Z274" s="31"/>
      <c r="AA274" s="31"/>
      <c r="AB274" s="31"/>
      <c r="AC274" s="31"/>
      <c r="AP274" s="170" t="s">
        <v>113</v>
      </c>
      <c r="AR274" s="170" t="s">
        <v>109</v>
      </c>
      <c r="AS274" s="170" t="s">
        <v>83</v>
      </c>
      <c r="AW274" s="14" t="s">
        <v>108</v>
      </c>
      <c r="BC274" s="171" t="e">
        <f>IF(L274="základní",#REF!,0)</f>
        <v>#REF!</v>
      </c>
      <c r="BD274" s="171">
        <f>IF(L274="snížená",#REF!,0)</f>
        <v>0</v>
      </c>
      <c r="BE274" s="171">
        <f>IF(L274="zákl. přenesená",#REF!,0)</f>
        <v>0</v>
      </c>
      <c r="BF274" s="171">
        <f>IF(L274="sníž. přenesená",#REF!,0)</f>
        <v>0</v>
      </c>
      <c r="BG274" s="171">
        <f>IF(L274="nulová",#REF!,0)</f>
        <v>0</v>
      </c>
      <c r="BH274" s="14" t="s">
        <v>83</v>
      </c>
      <c r="BI274" s="171" t="e">
        <f>ROUND(H274*#REF!,2)</f>
        <v>#REF!</v>
      </c>
      <c r="BJ274" s="14" t="s">
        <v>114</v>
      </c>
      <c r="BK274" s="170" t="s">
        <v>737</v>
      </c>
    </row>
    <row r="275" spans="1:63" s="2" customFormat="1" ht="16.5" customHeight="1">
      <c r="A275" s="31"/>
      <c r="B275" s="32"/>
      <c r="C275" s="159" t="s">
        <v>738</v>
      </c>
      <c r="D275" s="159" t="s">
        <v>109</v>
      </c>
      <c r="E275" s="160" t="s">
        <v>739</v>
      </c>
      <c r="F275" s="161" t="s">
        <v>740</v>
      </c>
      <c r="G275" s="162" t="s">
        <v>118</v>
      </c>
      <c r="H275" s="163"/>
      <c r="I275" s="164"/>
      <c r="J275" s="165"/>
      <c r="K275" s="166" t="s">
        <v>1</v>
      </c>
      <c r="L275" s="167" t="s">
        <v>43</v>
      </c>
      <c r="M275" s="67"/>
      <c r="N275" s="168" t="e">
        <f>M275*#REF!</f>
        <v>#REF!</v>
      </c>
      <c r="O275" s="168">
        <v>0</v>
      </c>
      <c r="P275" s="168" t="e">
        <f>O275*#REF!</f>
        <v>#REF!</v>
      </c>
      <c r="Q275" s="168">
        <v>0</v>
      </c>
      <c r="R275" s="169" t="e">
        <f>Q275*#REF!</f>
        <v>#REF!</v>
      </c>
      <c r="S275" s="31"/>
      <c r="T275" s="31"/>
      <c r="U275" s="31"/>
      <c r="V275" s="31"/>
      <c r="W275" s="31"/>
      <c r="X275" s="31"/>
      <c r="Y275" s="31"/>
      <c r="Z275" s="31"/>
      <c r="AA275" s="31"/>
      <c r="AB275" s="31"/>
      <c r="AC275" s="31"/>
      <c r="AP275" s="170" t="s">
        <v>113</v>
      </c>
      <c r="AR275" s="170" t="s">
        <v>109</v>
      </c>
      <c r="AS275" s="170" t="s">
        <v>83</v>
      </c>
      <c r="AW275" s="14" t="s">
        <v>108</v>
      </c>
      <c r="BC275" s="171" t="e">
        <f>IF(L275="základní",#REF!,0)</f>
        <v>#REF!</v>
      </c>
      <c r="BD275" s="171">
        <f>IF(L275="snížená",#REF!,0)</f>
        <v>0</v>
      </c>
      <c r="BE275" s="171">
        <f>IF(L275="zákl. přenesená",#REF!,0)</f>
        <v>0</v>
      </c>
      <c r="BF275" s="171">
        <f>IF(L275="sníž. přenesená",#REF!,0)</f>
        <v>0</v>
      </c>
      <c r="BG275" s="171">
        <f>IF(L275="nulová",#REF!,0)</f>
        <v>0</v>
      </c>
      <c r="BH275" s="14" t="s">
        <v>83</v>
      </c>
      <c r="BI275" s="171" t="e">
        <f>ROUND(H275*#REF!,2)</f>
        <v>#REF!</v>
      </c>
      <c r="BJ275" s="14" t="s">
        <v>114</v>
      </c>
      <c r="BK275" s="170" t="s">
        <v>741</v>
      </c>
    </row>
    <row r="276" spans="1:63" s="2" customFormat="1" ht="16.5" customHeight="1">
      <c r="A276" s="31"/>
      <c r="B276" s="32"/>
      <c r="C276" s="159" t="s">
        <v>742</v>
      </c>
      <c r="D276" s="159" t="s">
        <v>109</v>
      </c>
      <c r="E276" s="160" t="s">
        <v>743</v>
      </c>
      <c r="F276" s="161" t="s">
        <v>744</v>
      </c>
      <c r="G276" s="162" t="s">
        <v>118</v>
      </c>
      <c r="H276" s="163"/>
      <c r="I276" s="164"/>
      <c r="J276" s="165"/>
      <c r="K276" s="166" t="s">
        <v>1</v>
      </c>
      <c r="L276" s="167" t="s">
        <v>43</v>
      </c>
      <c r="M276" s="67"/>
      <c r="N276" s="168" t="e">
        <f>M276*#REF!</f>
        <v>#REF!</v>
      </c>
      <c r="O276" s="168">
        <v>0</v>
      </c>
      <c r="P276" s="168" t="e">
        <f>O276*#REF!</f>
        <v>#REF!</v>
      </c>
      <c r="Q276" s="168">
        <v>0</v>
      </c>
      <c r="R276" s="169" t="e">
        <f>Q276*#REF!</f>
        <v>#REF!</v>
      </c>
      <c r="S276" s="31"/>
      <c r="T276" s="31"/>
      <c r="U276" s="31"/>
      <c r="V276" s="31"/>
      <c r="W276" s="31"/>
      <c r="X276" s="31"/>
      <c r="Y276" s="31"/>
      <c r="Z276" s="31"/>
      <c r="AA276" s="31"/>
      <c r="AB276" s="31"/>
      <c r="AC276" s="31"/>
      <c r="AP276" s="170" t="s">
        <v>113</v>
      </c>
      <c r="AR276" s="170" t="s">
        <v>109</v>
      </c>
      <c r="AS276" s="170" t="s">
        <v>83</v>
      </c>
      <c r="AW276" s="14" t="s">
        <v>108</v>
      </c>
      <c r="BC276" s="171" t="e">
        <f>IF(L276="základní",#REF!,0)</f>
        <v>#REF!</v>
      </c>
      <c r="BD276" s="171">
        <f>IF(L276="snížená",#REF!,0)</f>
        <v>0</v>
      </c>
      <c r="BE276" s="171">
        <f>IF(L276="zákl. přenesená",#REF!,0)</f>
        <v>0</v>
      </c>
      <c r="BF276" s="171">
        <f>IF(L276="sníž. přenesená",#REF!,0)</f>
        <v>0</v>
      </c>
      <c r="BG276" s="171">
        <f>IF(L276="nulová",#REF!,0)</f>
        <v>0</v>
      </c>
      <c r="BH276" s="14" t="s">
        <v>83</v>
      </c>
      <c r="BI276" s="171" t="e">
        <f>ROUND(H276*#REF!,2)</f>
        <v>#REF!</v>
      </c>
      <c r="BJ276" s="14" t="s">
        <v>114</v>
      </c>
      <c r="BK276" s="170" t="s">
        <v>745</v>
      </c>
    </row>
    <row r="277" spans="1:63" s="2" customFormat="1" ht="24.2" customHeight="1">
      <c r="A277" s="31"/>
      <c r="B277" s="32"/>
      <c r="C277" s="159" t="s">
        <v>746</v>
      </c>
      <c r="D277" s="159" t="s">
        <v>109</v>
      </c>
      <c r="E277" s="160" t="s">
        <v>747</v>
      </c>
      <c r="F277" s="161" t="s">
        <v>748</v>
      </c>
      <c r="G277" s="162" t="s">
        <v>118</v>
      </c>
      <c r="H277" s="163"/>
      <c r="I277" s="164"/>
      <c r="J277" s="165"/>
      <c r="K277" s="166" t="s">
        <v>1</v>
      </c>
      <c r="L277" s="167" t="s">
        <v>43</v>
      </c>
      <c r="M277" s="67"/>
      <c r="N277" s="168" t="e">
        <f>M277*#REF!</f>
        <v>#REF!</v>
      </c>
      <c r="O277" s="168">
        <v>0</v>
      </c>
      <c r="P277" s="168" t="e">
        <f>O277*#REF!</f>
        <v>#REF!</v>
      </c>
      <c r="Q277" s="168">
        <v>0</v>
      </c>
      <c r="R277" s="169" t="e">
        <f>Q277*#REF!</f>
        <v>#REF!</v>
      </c>
      <c r="S277" s="31"/>
      <c r="T277" s="31"/>
      <c r="U277" s="31"/>
      <c r="V277" s="31"/>
      <c r="W277" s="31"/>
      <c r="X277" s="31"/>
      <c r="Y277" s="31"/>
      <c r="Z277" s="31"/>
      <c r="AA277" s="31"/>
      <c r="AB277" s="31"/>
      <c r="AC277" s="31"/>
      <c r="AP277" s="170" t="s">
        <v>113</v>
      </c>
      <c r="AR277" s="170" t="s">
        <v>109</v>
      </c>
      <c r="AS277" s="170" t="s">
        <v>83</v>
      </c>
      <c r="AW277" s="14" t="s">
        <v>108</v>
      </c>
      <c r="BC277" s="171" t="e">
        <f>IF(L277="základní",#REF!,0)</f>
        <v>#REF!</v>
      </c>
      <c r="BD277" s="171">
        <f>IF(L277="snížená",#REF!,0)</f>
        <v>0</v>
      </c>
      <c r="BE277" s="171">
        <f>IF(L277="zákl. přenesená",#REF!,0)</f>
        <v>0</v>
      </c>
      <c r="BF277" s="171">
        <f>IF(L277="sníž. přenesená",#REF!,0)</f>
        <v>0</v>
      </c>
      <c r="BG277" s="171">
        <f>IF(L277="nulová",#REF!,0)</f>
        <v>0</v>
      </c>
      <c r="BH277" s="14" t="s">
        <v>83</v>
      </c>
      <c r="BI277" s="171" t="e">
        <f>ROUND(H277*#REF!,2)</f>
        <v>#REF!</v>
      </c>
      <c r="BJ277" s="14" t="s">
        <v>114</v>
      </c>
      <c r="BK277" s="170" t="s">
        <v>749</v>
      </c>
    </row>
    <row r="278" spans="1:63" s="2" customFormat="1" ht="16.5" customHeight="1">
      <c r="A278" s="31"/>
      <c r="B278" s="32"/>
      <c r="C278" s="159" t="s">
        <v>750</v>
      </c>
      <c r="D278" s="159" t="s">
        <v>109</v>
      </c>
      <c r="E278" s="160" t="s">
        <v>751</v>
      </c>
      <c r="F278" s="161" t="s">
        <v>752</v>
      </c>
      <c r="G278" s="162" t="s">
        <v>118</v>
      </c>
      <c r="H278" s="163"/>
      <c r="I278" s="164"/>
      <c r="J278" s="165"/>
      <c r="K278" s="166" t="s">
        <v>1</v>
      </c>
      <c r="L278" s="167" t="s">
        <v>43</v>
      </c>
      <c r="M278" s="67"/>
      <c r="N278" s="168" t="e">
        <f>M278*#REF!</f>
        <v>#REF!</v>
      </c>
      <c r="O278" s="168">
        <v>0</v>
      </c>
      <c r="P278" s="168" t="e">
        <f>O278*#REF!</f>
        <v>#REF!</v>
      </c>
      <c r="Q278" s="168">
        <v>0</v>
      </c>
      <c r="R278" s="169" t="e">
        <f>Q278*#REF!</f>
        <v>#REF!</v>
      </c>
      <c r="S278" s="31"/>
      <c r="T278" s="31"/>
      <c r="U278" s="31"/>
      <c r="V278" s="31"/>
      <c r="W278" s="31"/>
      <c r="X278" s="31"/>
      <c r="Y278" s="31"/>
      <c r="Z278" s="31"/>
      <c r="AA278" s="31"/>
      <c r="AB278" s="31"/>
      <c r="AC278" s="31"/>
      <c r="AP278" s="170" t="s">
        <v>113</v>
      </c>
      <c r="AR278" s="170" t="s">
        <v>109</v>
      </c>
      <c r="AS278" s="170" t="s">
        <v>83</v>
      </c>
      <c r="AW278" s="14" t="s">
        <v>108</v>
      </c>
      <c r="BC278" s="171" t="e">
        <f>IF(L278="základní",#REF!,0)</f>
        <v>#REF!</v>
      </c>
      <c r="BD278" s="171">
        <f>IF(L278="snížená",#REF!,0)</f>
        <v>0</v>
      </c>
      <c r="BE278" s="171">
        <f>IF(L278="zákl. přenesená",#REF!,0)</f>
        <v>0</v>
      </c>
      <c r="BF278" s="171">
        <f>IF(L278="sníž. přenesená",#REF!,0)</f>
        <v>0</v>
      </c>
      <c r="BG278" s="171">
        <f>IF(L278="nulová",#REF!,0)</f>
        <v>0</v>
      </c>
      <c r="BH278" s="14" t="s">
        <v>83</v>
      </c>
      <c r="BI278" s="171" t="e">
        <f>ROUND(H278*#REF!,2)</f>
        <v>#REF!</v>
      </c>
      <c r="BJ278" s="14" t="s">
        <v>114</v>
      </c>
      <c r="BK278" s="170" t="s">
        <v>753</v>
      </c>
    </row>
    <row r="279" spans="1:63" s="2" customFormat="1" ht="16.5" customHeight="1">
      <c r="A279" s="31"/>
      <c r="B279" s="32"/>
      <c r="C279" s="159" t="s">
        <v>754</v>
      </c>
      <c r="D279" s="159" t="s">
        <v>109</v>
      </c>
      <c r="E279" s="160" t="s">
        <v>755</v>
      </c>
      <c r="F279" s="161" t="s">
        <v>756</v>
      </c>
      <c r="G279" s="162" t="s">
        <v>118</v>
      </c>
      <c r="H279" s="163"/>
      <c r="I279" s="164"/>
      <c r="J279" s="165"/>
      <c r="K279" s="166" t="s">
        <v>1</v>
      </c>
      <c r="L279" s="167" t="s">
        <v>43</v>
      </c>
      <c r="M279" s="67"/>
      <c r="N279" s="168" t="e">
        <f>M279*#REF!</f>
        <v>#REF!</v>
      </c>
      <c r="O279" s="168">
        <v>0</v>
      </c>
      <c r="P279" s="168" t="e">
        <f>O279*#REF!</f>
        <v>#REF!</v>
      </c>
      <c r="Q279" s="168">
        <v>0</v>
      </c>
      <c r="R279" s="169" t="e">
        <f>Q279*#REF!</f>
        <v>#REF!</v>
      </c>
      <c r="S279" s="31"/>
      <c r="T279" s="31"/>
      <c r="U279" s="31"/>
      <c r="V279" s="31"/>
      <c r="W279" s="31"/>
      <c r="X279" s="31"/>
      <c r="Y279" s="31"/>
      <c r="Z279" s="31"/>
      <c r="AA279" s="31"/>
      <c r="AB279" s="31"/>
      <c r="AC279" s="31"/>
      <c r="AP279" s="170" t="s">
        <v>113</v>
      </c>
      <c r="AR279" s="170" t="s">
        <v>109</v>
      </c>
      <c r="AS279" s="170" t="s">
        <v>83</v>
      </c>
      <c r="AW279" s="14" t="s">
        <v>108</v>
      </c>
      <c r="BC279" s="171" t="e">
        <f>IF(L279="základní",#REF!,0)</f>
        <v>#REF!</v>
      </c>
      <c r="BD279" s="171">
        <f>IF(L279="snížená",#REF!,0)</f>
        <v>0</v>
      </c>
      <c r="BE279" s="171">
        <f>IF(L279="zákl. přenesená",#REF!,0)</f>
        <v>0</v>
      </c>
      <c r="BF279" s="171">
        <f>IF(L279="sníž. přenesená",#REF!,0)</f>
        <v>0</v>
      </c>
      <c r="BG279" s="171">
        <f>IF(L279="nulová",#REF!,0)</f>
        <v>0</v>
      </c>
      <c r="BH279" s="14" t="s">
        <v>83</v>
      </c>
      <c r="BI279" s="171" t="e">
        <f>ROUND(H279*#REF!,2)</f>
        <v>#REF!</v>
      </c>
      <c r="BJ279" s="14" t="s">
        <v>114</v>
      </c>
      <c r="BK279" s="170" t="s">
        <v>757</v>
      </c>
    </row>
    <row r="280" spans="1:63" s="2" customFormat="1" ht="16.5" customHeight="1">
      <c r="A280" s="31"/>
      <c r="B280" s="32"/>
      <c r="C280" s="159" t="s">
        <v>758</v>
      </c>
      <c r="D280" s="159" t="s">
        <v>109</v>
      </c>
      <c r="E280" s="160" t="s">
        <v>759</v>
      </c>
      <c r="F280" s="161" t="s">
        <v>760</v>
      </c>
      <c r="G280" s="162" t="s">
        <v>145</v>
      </c>
      <c r="H280" s="163"/>
      <c r="I280" s="164"/>
      <c r="J280" s="165"/>
      <c r="K280" s="166" t="s">
        <v>1</v>
      </c>
      <c r="L280" s="167" t="s">
        <v>43</v>
      </c>
      <c r="M280" s="67"/>
      <c r="N280" s="168" t="e">
        <f>M280*#REF!</f>
        <v>#REF!</v>
      </c>
      <c r="O280" s="168">
        <v>0</v>
      </c>
      <c r="P280" s="168" t="e">
        <f>O280*#REF!</f>
        <v>#REF!</v>
      </c>
      <c r="Q280" s="168">
        <v>0</v>
      </c>
      <c r="R280" s="169" t="e">
        <f>Q280*#REF!</f>
        <v>#REF!</v>
      </c>
      <c r="S280" s="31"/>
      <c r="T280" s="31"/>
      <c r="U280" s="31"/>
      <c r="V280" s="31"/>
      <c r="W280" s="31"/>
      <c r="X280" s="31"/>
      <c r="Y280" s="31"/>
      <c r="Z280" s="31"/>
      <c r="AA280" s="31"/>
      <c r="AB280" s="31"/>
      <c r="AC280" s="31"/>
      <c r="AP280" s="170" t="s">
        <v>113</v>
      </c>
      <c r="AR280" s="170" t="s">
        <v>109</v>
      </c>
      <c r="AS280" s="170" t="s">
        <v>83</v>
      </c>
      <c r="AW280" s="14" t="s">
        <v>108</v>
      </c>
      <c r="BC280" s="171" t="e">
        <f>IF(L280="základní",#REF!,0)</f>
        <v>#REF!</v>
      </c>
      <c r="BD280" s="171">
        <f>IF(L280="snížená",#REF!,0)</f>
        <v>0</v>
      </c>
      <c r="BE280" s="171">
        <f>IF(L280="zákl. přenesená",#REF!,0)</f>
        <v>0</v>
      </c>
      <c r="BF280" s="171">
        <f>IF(L280="sníž. přenesená",#REF!,0)</f>
        <v>0</v>
      </c>
      <c r="BG280" s="171">
        <f>IF(L280="nulová",#REF!,0)</f>
        <v>0</v>
      </c>
      <c r="BH280" s="14" t="s">
        <v>83</v>
      </c>
      <c r="BI280" s="171" t="e">
        <f>ROUND(H280*#REF!,2)</f>
        <v>#REF!</v>
      </c>
      <c r="BJ280" s="14" t="s">
        <v>114</v>
      </c>
      <c r="BK280" s="170" t="s">
        <v>761</v>
      </c>
    </row>
    <row r="281" spans="1:63" s="2" customFormat="1" ht="16.5" customHeight="1">
      <c r="A281" s="31"/>
      <c r="B281" s="32"/>
      <c r="C281" s="159" t="s">
        <v>762</v>
      </c>
      <c r="D281" s="159" t="s">
        <v>109</v>
      </c>
      <c r="E281" s="160" t="s">
        <v>763</v>
      </c>
      <c r="F281" s="161" t="s">
        <v>764</v>
      </c>
      <c r="G281" s="162" t="s">
        <v>118</v>
      </c>
      <c r="H281" s="163"/>
      <c r="I281" s="164"/>
      <c r="J281" s="165"/>
      <c r="K281" s="166" t="s">
        <v>1</v>
      </c>
      <c r="L281" s="167" t="s">
        <v>43</v>
      </c>
      <c r="M281" s="67"/>
      <c r="N281" s="168" t="e">
        <f>M281*#REF!</f>
        <v>#REF!</v>
      </c>
      <c r="O281" s="168">
        <v>0</v>
      </c>
      <c r="P281" s="168" t="e">
        <f>O281*#REF!</f>
        <v>#REF!</v>
      </c>
      <c r="Q281" s="168">
        <v>0</v>
      </c>
      <c r="R281" s="169" t="e">
        <f>Q281*#REF!</f>
        <v>#REF!</v>
      </c>
      <c r="S281" s="31"/>
      <c r="T281" s="31"/>
      <c r="U281" s="31"/>
      <c r="V281" s="31"/>
      <c r="W281" s="31"/>
      <c r="X281" s="31"/>
      <c r="Y281" s="31"/>
      <c r="Z281" s="31"/>
      <c r="AA281" s="31"/>
      <c r="AB281" s="31"/>
      <c r="AC281" s="31"/>
      <c r="AP281" s="170" t="s">
        <v>113</v>
      </c>
      <c r="AR281" s="170" t="s">
        <v>109</v>
      </c>
      <c r="AS281" s="170" t="s">
        <v>83</v>
      </c>
      <c r="AW281" s="14" t="s">
        <v>108</v>
      </c>
      <c r="BC281" s="171" t="e">
        <f>IF(L281="základní",#REF!,0)</f>
        <v>#REF!</v>
      </c>
      <c r="BD281" s="171">
        <f>IF(L281="snížená",#REF!,0)</f>
        <v>0</v>
      </c>
      <c r="BE281" s="171">
        <f>IF(L281="zákl. přenesená",#REF!,0)</f>
        <v>0</v>
      </c>
      <c r="BF281" s="171">
        <f>IF(L281="sníž. přenesená",#REF!,0)</f>
        <v>0</v>
      </c>
      <c r="BG281" s="171">
        <f>IF(L281="nulová",#REF!,0)</f>
        <v>0</v>
      </c>
      <c r="BH281" s="14" t="s">
        <v>83</v>
      </c>
      <c r="BI281" s="171" t="e">
        <f>ROUND(H281*#REF!,2)</f>
        <v>#REF!</v>
      </c>
      <c r="BJ281" s="14" t="s">
        <v>114</v>
      </c>
      <c r="BK281" s="170" t="s">
        <v>765</v>
      </c>
    </row>
    <row r="282" spans="1:63" s="2" customFormat="1" ht="16.5" customHeight="1">
      <c r="A282" s="31"/>
      <c r="B282" s="32"/>
      <c r="C282" s="159" t="s">
        <v>766</v>
      </c>
      <c r="D282" s="159" t="s">
        <v>109</v>
      </c>
      <c r="E282" s="160" t="s">
        <v>767</v>
      </c>
      <c r="F282" s="161" t="s">
        <v>768</v>
      </c>
      <c r="G282" s="162" t="s">
        <v>118</v>
      </c>
      <c r="H282" s="163"/>
      <c r="I282" s="164"/>
      <c r="J282" s="165"/>
      <c r="K282" s="166" t="s">
        <v>1</v>
      </c>
      <c r="L282" s="167" t="s">
        <v>43</v>
      </c>
      <c r="M282" s="67"/>
      <c r="N282" s="168" t="e">
        <f>M282*#REF!</f>
        <v>#REF!</v>
      </c>
      <c r="O282" s="168">
        <v>0</v>
      </c>
      <c r="P282" s="168" t="e">
        <f>O282*#REF!</f>
        <v>#REF!</v>
      </c>
      <c r="Q282" s="168">
        <v>0</v>
      </c>
      <c r="R282" s="169" t="e">
        <f>Q282*#REF!</f>
        <v>#REF!</v>
      </c>
      <c r="S282" s="31"/>
      <c r="T282" s="31"/>
      <c r="U282" s="31"/>
      <c r="V282" s="31"/>
      <c r="W282" s="31"/>
      <c r="X282" s="31"/>
      <c r="Y282" s="31"/>
      <c r="Z282" s="31"/>
      <c r="AA282" s="31"/>
      <c r="AB282" s="31"/>
      <c r="AC282" s="31"/>
      <c r="AP282" s="170" t="s">
        <v>113</v>
      </c>
      <c r="AR282" s="170" t="s">
        <v>109</v>
      </c>
      <c r="AS282" s="170" t="s">
        <v>83</v>
      </c>
      <c r="AW282" s="14" t="s">
        <v>108</v>
      </c>
      <c r="BC282" s="171" t="e">
        <f>IF(L282="základní",#REF!,0)</f>
        <v>#REF!</v>
      </c>
      <c r="BD282" s="171">
        <f>IF(L282="snížená",#REF!,0)</f>
        <v>0</v>
      </c>
      <c r="BE282" s="171">
        <f>IF(L282="zákl. přenesená",#REF!,0)</f>
        <v>0</v>
      </c>
      <c r="BF282" s="171">
        <f>IF(L282="sníž. přenesená",#REF!,0)</f>
        <v>0</v>
      </c>
      <c r="BG282" s="171">
        <f>IF(L282="nulová",#REF!,0)</f>
        <v>0</v>
      </c>
      <c r="BH282" s="14" t="s">
        <v>83</v>
      </c>
      <c r="BI282" s="171" t="e">
        <f>ROUND(H282*#REF!,2)</f>
        <v>#REF!</v>
      </c>
      <c r="BJ282" s="14" t="s">
        <v>114</v>
      </c>
      <c r="BK282" s="170" t="s">
        <v>769</v>
      </c>
    </row>
    <row r="283" spans="1:63" s="2" customFormat="1" ht="16.5" customHeight="1">
      <c r="A283" s="31"/>
      <c r="B283" s="32"/>
      <c r="C283" s="159" t="s">
        <v>770</v>
      </c>
      <c r="D283" s="159" t="s">
        <v>109</v>
      </c>
      <c r="E283" s="160" t="s">
        <v>771</v>
      </c>
      <c r="F283" s="161" t="s">
        <v>772</v>
      </c>
      <c r="G283" s="162" t="s">
        <v>118</v>
      </c>
      <c r="H283" s="163"/>
      <c r="I283" s="164"/>
      <c r="J283" s="165"/>
      <c r="K283" s="166" t="s">
        <v>1</v>
      </c>
      <c r="L283" s="167" t="s">
        <v>43</v>
      </c>
      <c r="M283" s="67"/>
      <c r="N283" s="168" t="e">
        <f>M283*#REF!</f>
        <v>#REF!</v>
      </c>
      <c r="O283" s="168">
        <v>0</v>
      </c>
      <c r="P283" s="168" t="e">
        <f>O283*#REF!</f>
        <v>#REF!</v>
      </c>
      <c r="Q283" s="168">
        <v>0</v>
      </c>
      <c r="R283" s="169" t="e">
        <f>Q283*#REF!</f>
        <v>#REF!</v>
      </c>
      <c r="S283" s="31"/>
      <c r="T283" s="31"/>
      <c r="U283" s="31"/>
      <c r="V283" s="31"/>
      <c r="W283" s="31"/>
      <c r="X283" s="31"/>
      <c r="Y283" s="31"/>
      <c r="Z283" s="31"/>
      <c r="AA283" s="31"/>
      <c r="AB283" s="31"/>
      <c r="AC283" s="31"/>
      <c r="AP283" s="170" t="s">
        <v>113</v>
      </c>
      <c r="AR283" s="170" t="s">
        <v>109</v>
      </c>
      <c r="AS283" s="170" t="s">
        <v>83</v>
      </c>
      <c r="AW283" s="14" t="s">
        <v>108</v>
      </c>
      <c r="BC283" s="171" t="e">
        <f>IF(L283="základní",#REF!,0)</f>
        <v>#REF!</v>
      </c>
      <c r="BD283" s="171">
        <f>IF(L283="snížená",#REF!,0)</f>
        <v>0</v>
      </c>
      <c r="BE283" s="171">
        <f>IF(L283="zákl. přenesená",#REF!,0)</f>
        <v>0</v>
      </c>
      <c r="BF283" s="171">
        <f>IF(L283="sníž. přenesená",#REF!,0)</f>
        <v>0</v>
      </c>
      <c r="BG283" s="171">
        <f>IF(L283="nulová",#REF!,0)</f>
        <v>0</v>
      </c>
      <c r="BH283" s="14" t="s">
        <v>83</v>
      </c>
      <c r="BI283" s="171" t="e">
        <f>ROUND(H283*#REF!,2)</f>
        <v>#REF!</v>
      </c>
      <c r="BJ283" s="14" t="s">
        <v>114</v>
      </c>
      <c r="BK283" s="170" t="s">
        <v>773</v>
      </c>
    </row>
    <row r="284" spans="1:63" s="2" customFormat="1" ht="16.5" customHeight="1">
      <c r="A284" s="31"/>
      <c r="B284" s="32"/>
      <c r="C284" s="159" t="s">
        <v>774</v>
      </c>
      <c r="D284" s="159" t="s">
        <v>109</v>
      </c>
      <c r="E284" s="160" t="s">
        <v>775</v>
      </c>
      <c r="F284" s="161" t="s">
        <v>776</v>
      </c>
      <c r="G284" s="162" t="s">
        <v>118</v>
      </c>
      <c r="H284" s="163"/>
      <c r="I284" s="164"/>
      <c r="J284" s="165"/>
      <c r="K284" s="166" t="s">
        <v>1</v>
      </c>
      <c r="L284" s="167" t="s">
        <v>43</v>
      </c>
      <c r="M284" s="67"/>
      <c r="N284" s="168" t="e">
        <f>M284*#REF!</f>
        <v>#REF!</v>
      </c>
      <c r="O284" s="168">
        <v>0</v>
      </c>
      <c r="P284" s="168" t="e">
        <f>O284*#REF!</f>
        <v>#REF!</v>
      </c>
      <c r="Q284" s="168">
        <v>0</v>
      </c>
      <c r="R284" s="169" t="e">
        <f>Q284*#REF!</f>
        <v>#REF!</v>
      </c>
      <c r="S284" s="31"/>
      <c r="T284" s="31"/>
      <c r="U284" s="31"/>
      <c r="V284" s="31"/>
      <c r="W284" s="31"/>
      <c r="X284" s="31"/>
      <c r="Y284" s="31"/>
      <c r="Z284" s="31"/>
      <c r="AA284" s="31"/>
      <c r="AB284" s="31"/>
      <c r="AC284" s="31"/>
      <c r="AP284" s="170" t="s">
        <v>113</v>
      </c>
      <c r="AR284" s="170" t="s">
        <v>109</v>
      </c>
      <c r="AS284" s="170" t="s">
        <v>83</v>
      </c>
      <c r="AW284" s="14" t="s">
        <v>108</v>
      </c>
      <c r="BC284" s="171" t="e">
        <f>IF(L284="základní",#REF!,0)</f>
        <v>#REF!</v>
      </c>
      <c r="BD284" s="171">
        <f>IF(L284="snížená",#REF!,0)</f>
        <v>0</v>
      </c>
      <c r="BE284" s="171">
        <f>IF(L284="zákl. přenesená",#REF!,0)</f>
        <v>0</v>
      </c>
      <c r="BF284" s="171">
        <f>IF(L284="sníž. přenesená",#REF!,0)</f>
        <v>0</v>
      </c>
      <c r="BG284" s="171">
        <f>IF(L284="nulová",#REF!,0)</f>
        <v>0</v>
      </c>
      <c r="BH284" s="14" t="s">
        <v>83</v>
      </c>
      <c r="BI284" s="171" t="e">
        <f>ROUND(H284*#REF!,2)</f>
        <v>#REF!</v>
      </c>
      <c r="BJ284" s="14" t="s">
        <v>114</v>
      </c>
      <c r="BK284" s="170" t="s">
        <v>777</v>
      </c>
    </row>
    <row r="285" spans="1:63" s="2" customFormat="1" ht="16.5" customHeight="1">
      <c r="A285" s="31"/>
      <c r="B285" s="32"/>
      <c r="C285" s="159" t="s">
        <v>778</v>
      </c>
      <c r="D285" s="159" t="s">
        <v>109</v>
      </c>
      <c r="E285" s="160" t="s">
        <v>779</v>
      </c>
      <c r="F285" s="161" t="s">
        <v>780</v>
      </c>
      <c r="G285" s="162" t="s">
        <v>118</v>
      </c>
      <c r="H285" s="163"/>
      <c r="I285" s="164"/>
      <c r="J285" s="165"/>
      <c r="K285" s="166" t="s">
        <v>1</v>
      </c>
      <c r="L285" s="167" t="s">
        <v>43</v>
      </c>
      <c r="M285" s="67"/>
      <c r="N285" s="168" t="e">
        <f>M285*#REF!</f>
        <v>#REF!</v>
      </c>
      <c r="O285" s="168">
        <v>0</v>
      </c>
      <c r="P285" s="168" t="e">
        <f>O285*#REF!</f>
        <v>#REF!</v>
      </c>
      <c r="Q285" s="168">
        <v>0</v>
      </c>
      <c r="R285" s="169" t="e">
        <f>Q285*#REF!</f>
        <v>#REF!</v>
      </c>
      <c r="S285" s="31"/>
      <c r="T285" s="31"/>
      <c r="U285" s="31"/>
      <c r="V285" s="31"/>
      <c r="W285" s="31"/>
      <c r="X285" s="31"/>
      <c r="Y285" s="31"/>
      <c r="Z285" s="31"/>
      <c r="AA285" s="31"/>
      <c r="AB285" s="31"/>
      <c r="AC285" s="31"/>
      <c r="AP285" s="170" t="s">
        <v>113</v>
      </c>
      <c r="AR285" s="170" t="s">
        <v>109</v>
      </c>
      <c r="AS285" s="170" t="s">
        <v>83</v>
      </c>
      <c r="AW285" s="14" t="s">
        <v>108</v>
      </c>
      <c r="BC285" s="171" t="e">
        <f>IF(L285="základní",#REF!,0)</f>
        <v>#REF!</v>
      </c>
      <c r="BD285" s="171">
        <f>IF(L285="snížená",#REF!,0)</f>
        <v>0</v>
      </c>
      <c r="BE285" s="171">
        <f>IF(L285="zákl. přenesená",#REF!,0)</f>
        <v>0</v>
      </c>
      <c r="BF285" s="171">
        <f>IF(L285="sníž. přenesená",#REF!,0)</f>
        <v>0</v>
      </c>
      <c r="BG285" s="171">
        <f>IF(L285="nulová",#REF!,0)</f>
        <v>0</v>
      </c>
      <c r="BH285" s="14" t="s">
        <v>83</v>
      </c>
      <c r="BI285" s="171" t="e">
        <f>ROUND(H285*#REF!,2)</f>
        <v>#REF!</v>
      </c>
      <c r="BJ285" s="14" t="s">
        <v>114</v>
      </c>
      <c r="BK285" s="170" t="s">
        <v>781</v>
      </c>
    </row>
    <row r="286" spans="1:63" s="2" customFormat="1" ht="16.5" customHeight="1">
      <c r="A286" s="31"/>
      <c r="B286" s="32"/>
      <c r="C286" s="159" t="s">
        <v>782</v>
      </c>
      <c r="D286" s="159" t="s">
        <v>109</v>
      </c>
      <c r="E286" s="160" t="s">
        <v>783</v>
      </c>
      <c r="F286" s="161" t="s">
        <v>784</v>
      </c>
      <c r="G286" s="162" t="s">
        <v>118</v>
      </c>
      <c r="H286" s="163"/>
      <c r="I286" s="164"/>
      <c r="J286" s="165"/>
      <c r="K286" s="166" t="s">
        <v>1</v>
      </c>
      <c r="L286" s="167" t="s">
        <v>43</v>
      </c>
      <c r="M286" s="67"/>
      <c r="N286" s="168" t="e">
        <f>M286*#REF!</f>
        <v>#REF!</v>
      </c>
      <c r="O286" s="168">
        <v>0</v>
      </c>
      <c r="P286" s="168" t="e">
        <f>O286*#REF!</f>
        <v>#REF!</v>
      </c>
      <c r="Q286" s="168">
        <v>0</v>
      </c>
      <c r="R286" s="169" t="e">
        <f>Q286*#REF!</f>
        <v>#REF!</v>
      </c>
      <c r="S286" s="31"/>
      <c r="T286" s="31"/>
      <c r="U286" s="31"/>
      <c r="V286" s="31"/>
      <c r="W286" s="31"/>
      <c r="X286" s="31"/>
      <c r="Y286" s="31"/>
      <c r="Z286" s="31"/>
      <c r="AA286" s="31"/>
      <c r="AB286" s="31"/>
      <c r="AC286" s="31"/>
      <c r="AP286" s="170" t="s">
        <v>113</v>
      </c>
      <c r="AR286" s="170" t="s">
        <v>109</v>
      </c>
      <c r="AS286" s="170" t="s">
        <v>83</v>
      </c>
      <c r="AW286" s="14" t="s">
        <v>108</v>
      </c>
      <c r="BC286" s="171" t="e">
        <f>IF(L286="základní",#REF!,0)</f>
        <v>#REF!</v>
      </c>
      <c r="BD286" s="171">
        <f>IF(L286="snížená",#REF!,0)</f>
        <v>0</v>
      </c>
      <c r="BE286" s="171">
        <f>IF(L286="zákl. přenesená",#REF!,0)</f>
        <v>0</v>
      </c>
      <c r="BF286" s="171">
        <f>IF(L286="sníž. přenesená",#REF!,0)</f>
        <v>0</v>
      </c>
      <c r="BG286" s="171">
        <f>IF(L286="nulová",#REF!,0)</f>
        <v>0</v>
      </c>
      <c r="BH286" s="14" t="s">
        <v>83</v>
      </c>
      <c r="BI286" s="171" t="e">
        <f>ROUND(H286*#REF!,2)</f>
        <v>#REF!</v>
      </c>
      <c r="BJ286" s="14" t="s">
        <v>114</v>
      </c>
      <c r="BK286" s="170" t="s">
        <v>785</v>
      </c>
    </row>
    <row r="287" spans="1:63" s="2" customFormat="1" ht="16.5" customHeight="1">
      <c r="A287" s="31"/>
      <c r="B287" s="32"/>
      <c r="C287" s="159" t="s">
        <v>786</v>
      </c>
      <c r="D287" s="159" t="s">
        <v>109</v>
      </c>
      <c r="E287" s="160" t="s">
        <v>787</v>
      </c>
      <c r="F287" s="161" t="s">
        <v>788</v>
      </c>
      <c r="G287" s="162" t="s">
        <v>118</v>
      </c>
      <c r="H287" s="163"/>
      <c r="I287" s="164"/>
      <c r="J287" s="165"/>
      <c r="K287" s="166" t="s">
        <v>1</v>
      </c>
      <c r="L287" s="167" t="s">
        <v>43</v>
      </c>
      <c r="M287" s="67"/>
      <c r="N287" s="168" t="e">
        <f>M287*#REF!</f>
        <v>#REF!</v>
      </c>
      <c r="O287" s="168">
        <v>0</v>
      </c>
      <c r="P287" s="168" t="e">
        <f>O287*#REF!</f>
        <v>#REF!</v>
      </c>
      <c r="Q287" s="168">
        <v>0</v>
      </c>
      <c r="R287" s="169" t="e">
        <f>Q287*#REF!</f>
        <v>#REF!</v>
      </c>
      <c r="S287" s="31"/>
      <c r="T287" s="31"/>
      <c r="U287" s="31"/>
      <c r="V287" s="31"/>
      <c r="W287" s="31"/>
      <c r="X287" s="31"/>
      <c r="Y287" s="31"/>
      <c r="Z287" s="31"/>
      <c r="AA287" s="31"/>
      <c r="AB287" s="31"/>
      <c r="AC287" s="31"/>
      <c r="AP287" s="170" t="s">
        <v>113</v>
      </c>
      <c r="AR287" s="170" t="s">
        <v>109</v>
      </c>
      <c r="AS287" s="170" t="s">
        <v>83</v>
      </c>
      <c r="AW287" s="14" t="s">
        <v>108</v>
      </c>
      <c r="BC287" s="171" t="e">
        <f>IF(L287="základní",#REF!,0)</f>
        <v>#REF!</v>
      </c>
      <c r="BD287" s="171">
        <f>IF(L287="snížená",#REF!,0)</f>
        <v>0</v>
      </c>
      <c r="BE287" s="171">
        <f>IF(L287="zákl. přenesená",#REF!,0)</f>
        <v>0</v>
      </c>
      <c r="BF287" s="171">
        <f>IF(L287="sníž. přenesená",#REF!,0)</f>
        <v>0</v>
      </c>
      <c r="BG287" s="171">
        <f>IF(L287="nulová",#REF!,0)</f>
        <v>0</v>
      </c>
      <c r="BH287" s="14" t="s">
        <v>83</v>
      </c>
      <c r="BI287" s="171" t="e">
        <f>ROUND(H287*#REF!,2)</f>
        <v>#REF!</v>
      </c>
      <c r="BJ287" s="14" t="s">
        <v>114</v>
      </c>
      <c r="BK287" s="170" t="s">
        <v>789</v>
      </c>
    </row>
    <row r="288" spans="1:63" s="2" customFormat="1" ht="16.5" customHeight="1">
      <c r="A288" s="31"/>
      <c r="B288" s="32"/>
      <c r="C288" s="159" t="s">
        <v>790</v>
      </c>
      <c r="D288" s="159" t="s">
        <v>109</v>
      </c>
      <c r="E288" s="160" t="s">
        <v>791</v>
      </c>
      <c r="F288" s="161" t="s">
        <v>792</v>
      </c>
      <c r="G288" s="162" t="s">
        <v>118</v>
      </c>
      <c r="H288" s="163"/>
      <c r="I288" s="164"/>
      <c r="J288" s="165"/>
      <c r="K288" s="166" t="s">
        <v>1</v>
      </c>
      <c r="L288" s="167" t="s">
        <v>43</v>
      </c>
      <c r="M288" s="67"/>
      <c r="N288" s="168" t="e">
        <f>M288*#REF!</f>
        <v>#REF!</v>
      </c>
      <c r="O288" s="168">
        <v>0</v>
      </c>
      <c r="P288" s="168" t="e">
        <f>O288*#REF!</f>
        <v>#REF!</v>
      </c>
      <c r="Q288" s="168">
        <v>0</v>
      </c>
      <c r="R288" s="169" t="e">
        <f>Q288*#REF!</f>
        <v>#REF!</v>
      </c>
      <c r="S288" s="31"/>
      <c r="T288" s="31"/>
      <c r="U288" s="31"/>
      <c r="V288" s="31"/>
      <c r="W288" s="31"/>
      <c r="X288" s="31"/>
      <c r="Y288" s="31"/>
      <c r="Z288" s="31"/>
      <c r="AA288" s="31"/>
      <c r="AB288" s="31"/>
      <c r="AC288" s="31"/>
      <c r="AP288" s="170" t="s">
        <v>113</v>
      </c>
      <c r="AR288" s="170" t="s">
        <v>109</v>
      </c>
      <c r="AS288" s="170" t="s">
        <v>83</v>
      </c>
      <c r="AW288" s="14" t="s">
        <v>108</v>
      </c>
      <c r="BC288" s="171" t="e">
        <f>IF(L288="základní",#REF!,0)</f>
        <v>#REF!</v>
      </c>
      <c r="BD288" s="171">
        <f>IF(L288="snížená",#REF!,0)</f>
        <v>0</v>
      </c>
      <c r="BE288" s="171">
        <f>IF(L288="zákl. přenesená",#REF!,0)</f>
        <v>0</v>
      </c>
      <c r="BF288" s="171">
        <f>IF(L288="sníž. přenesená",#REF!,0)</f>
        <v>0</v>
      </c>
      <c r="BG288" s="171">
        <f>IF(L288="nulová",#REF!,0)</f>
        <v>0</v>
      </c>
      <c r="BH288" s="14" t="s">
        <v>83</v>
      </c>
      <c r="BI288" s="171" t="e">
        <f>ROUND(H288*#REF!,2)</f>
        <v>#REF!</v>
      </c>
      <c r="BJ288" s="14" t="s">
        <v>114</v>
      </c>
      <c r="BK288" s="170" t="s">
        <v>793</v>
      </c>
    </row>
    <row r="289" spans="1:63" s="2" customFormat="1" ht="16.5" customHeight="1">
      <c r="A289" s="31"/>
      <c r="B289" s="32"/>
      <c r="C289" s="159" t="s">
        <v>794</v>
      </c>
      <c r="D289" s="159" t="s">
        <v>109</v>
      </c>
      <c r="E289" s="160" t="s">
        <v>795</v>
      </c>
      <c r="F289" s="161" t="s">
        <v>796</v>
      </c>
      <c r="G289" s="162" t="s">
        <v>118</v>
      </c>
      <c r="H289" s="163"/>
      <c r="I289" s="164"/>
      <c r="J289" s="165"/>
      <c r="K289" s="166" t="s">
        <v>1</v>
      </c>
      <c r="L289" s="167" t="s">
        <v>43</v>
      </c>
      <c r="M289" s="67"/>
      <c r="N289" s="168" t="e">
        <f>M289*#REF!</f>
        <v>#REF!</v>
      </c>
      <c r="O289" s="168">
        <v>0</v>
      </c>
      <c r="P289" s="168" t="e">
        <f>O289*#REF!</f>
        <v>#REF!</v>
      </c>
      <c r="Q289" s="168">
        <v>0</v>
      </c>
      <c r="R289" s="169" t="e">
        <f>Q289*#REF!</f>
        <v>#REF!</v>
      </c>
      <c r="S289" s="31"/>
      <c r="T289" s="31"/>
      <c r="U289" s="31"/>
      <c r="V289" s="31"/>
      <c r="W289" s="31"/>
      <c r="X289" s="31"/>
      <c r="Y289" s="31"/>
      <c r="Z289" s="31"/>
      <c r="AA289" s="31"/>
      <c r="AB289" s="31"/>
      <c r="AC289" s="31"/>
      <c r="AP289" s="170" t="s">
        <v>113</v>
      </c>
      <c r="AR289" s="170" t="s">
        <v>109</v>
      </c>
      <c r="AS289" s="170" t="s">
        <v>83</v>
      </c>
      <c r="AW289" s="14" t="s">
        <v>108</v>
      </c>
      <c r="BC289" s="171" t="e">
        <f>IF(L289="základní",#REF!,0)</f>
        <v>#REF!</v>
      </c>
      <c r="BD289" s="171">
        <f>IF(L289="snížená",#REF!,0)</f>
        <v>0</v>
      </c>
      <c r="BE289" s="171">
        <f>IF(L289="zákl. přenesená",#REF!,0)</f>
        <v>0</v>
      </c>
      <c r="BF289" s="171">
        <f>IF(L289="sníž. přenesená",#REF!,0)</f>
        <v>0</v>
      </c>
      <c r="BG289" s="171">
        <f>IF(L289="nulová",#REF!,0)</f>
        <v>0</v>
      </c>
      <c r="BH289" s="14" t="s">
        <v>83</v>
      </c>
      <c r="BI289" s="171" t="e">
        <f>ROUND(H289*#REF!,2)</f>
        <v>#REF!</v>
      </c>
      <c r="BJ289" s="14" t="s">
        <v>114</v>
      </c>
      <c r="BK289" s="170" t="s">
        <v>797</v>
      </c>
    </row>
    <row r="290" spans="1:63" s="2" customFormat="1" ht="16.5" customHeight="1">
      <c r="A290" s="31"/>
      <c r="B290" s="32"/>
      <c r="C290" s="159" t="s">
        <v>798</v>
      </c>
      <c r="D290" s="159" t="s">
        <v>109</v>
      </c>
      <c r="E290" s="160" t="s">
        <v>799</v>
      </c>
      <c r="F290" s="161" t="s">
        <v>800</v>
      </c>
      <c r="G290" s="162" t="s">
        <v>118</v>
      </c>
      <c r="H290" s="163"/>
      <c r="I290" s="164"/>
      <c r="J290" s="165"/>
      <c r="K290" s="166" t="s">
        <v>1</v>
      </c>
      <c r="L290" s="167" t="s">
        <v>43</v>
      </c>
      <c r="M290" s="67"/>
      <c r="N290" s="168" t="e">
        <f>M290*#REF!</f>
        <v>#REF!</v>
      </c>
      <c r="O290" s="168">
        <v>0</v>
      </c>
      <c r="P290" s="168" t="e">
        <f>O290*#REF!</f>
        <v>#REF!</v>
      </c>
      <c r="Q290" s="168">
        <v>0</v>
      </c>
      <c r="R290" s="169" t="e">
        <f>Q290*#REF!</f>
        <v>#REF!</v>
      </c>
      <c r="S290" s="31"/>
      <c r="T290" s="31"/>
      <c r="U290" s="31"/>
      <c r="V290" s="31"/>
      <c r="W290" s="31"/>
      <c r="X290" s="31"/>
      <c r="Y290" s="31"/>
      <c r="Z290" s="31"/>
      <c r="AA290" s="31"/>
      <c r="AB290" s="31"/>
      <c r="AC290" s="31"/>
      <c r="AP290" s="170" t="s">
        <v>113</v>
      </c>
      <c r="AR290" s="170" t="s">
        <v>109</v>
      </c>
      <c r="AS290" s="170" t="s">
        <v>83</v>
      </c>
      <c r="AW290" s="14" t="s">
        <v>108</v>
      </c>
      <c r="BC290" s="171" t="e">
        <f>IF(L290="základní",#REF!,0)</f>
        <v>#REF!</v>
      </c>
      <c r="BD290" s="171">
        <f>IF(L290="snížená",#REF!,0)</f>
        <v>0</v>
      </c>
      <c r="BE290" s="171">
        <f>IF(L290="zákl. přenesená",#REF!,0)</f>
        <v>0</v>
      </c>
      <c r="BF290" s="171">
        <f>IF(L290="sníž. přenesená",#REF!,0)</f>
        <v>0</v>
      </c>
      <c r="BG290" s="171">
        <f>IF(L290="nulová",#REF!,0)</f>
        <v>0</v>
      </c>
      <c r="BH290" s="14" t="s">
        <v>83</v>
      </c>
      <c r="BI290" s="171" t="e">
        <f>ROUND(H290*#REF!,2)</f>
        <v>#REF!</v>
      </c>
      <c r="BJ290" s="14" t="s">
        <v>114</v>
      </c>
      <c r="BK290" s="170" t="s">
        <v>801</v>
      </c>
    </row>
    <row r="291" spans="1:63" s="2" customFormat="1" ht="16.5" customHeight="1">
      <c r="A291" s="31"/>
      <c r="B291" s="32"/>
      <c r="C291" s="159" t="s">
        <v>802</v>
      </c>
      <c r="D291" s="159" t="s">
        <v>109</v>
      </c>
      <c r="E291" s="160" t="s">
        <v>803</v>
      </c>
      <c r="F291" s="161" t="s">
        <v>804</v>
      </c>
      <c r="G291" s="162" t="s">
        <v>118</v>
      </c>
      <c r="H291" s="163"/>
      <c r="I291" s="164"/>
      <c r="J291" s="165"/>
      <c r="K291" s="166" t="s">
        <v>1</v>
      </c>
      <c r="L291" s="167" t="s">
        <v>43</v>
      </c>
      <c r="M291" s="67"/>
      <c r="N291" s="168" t="e">
        <f>M291*#REF!</f>
        <v>#REF!</v>
      </c>
      <c r="O291" s="168">
        <v>0</v>
      </c>
      <c r="P291" s="168" t="e">
        <f>O291*#REF!</f>
        <v>#REF!</v>
      </c>
      <c r="Q291" s="168">
        <v>0</v>
      </c>
      <c r="R291" s="169" t="e">
        <f>Q291*#REF!</f>
        <v>#REF!</v>
      </c>
      <c r="S291" s="31"/>
      <c r="T291" s="31"/>
      <c r="U291" s="31"/>
      <c r="V291" s="31"/>
      <c r="W291" s="31"/>
      <c r="X291" s="31"/>
      <c r="Y291" s="31"/>
      <c r="Z291" s="31"/>
      <c r="AA291" s="31"/>
      <c r="AB291" s="31"/>
      <c r="AC291" s="31"/>
      <c r="AP291" s="170" t="s">
        <v>113</v>
      </c>
      <c r="AR291" s="170" t="s">
        <v>109</v>
      </c>
      <c r="AS291" s="170" t="s">
        <v>83</v>
      </c>
      <c r="AW291" s="14" t="s">
        <v>108</v>
      </c>
      <c r="BC291" s="171" t="e">
        <f>IF(L291="základní",#REF!,0)</f>
        <v>#REF!</v>
      </c>
      <c r="BD291" s="171">
        <f>IF(L291="snížená",#REF!,0)</f>
        <v>0</v>
      </c>
      <c r="BE291" s="171">
        <f>IF(L291="zákl. přenesená",#REF!,0)</f>
        <v>0</v>
      </c>
      <c r="BF291" s="171">
        <f>IF(L291="sníž. přenesená",#REF!,0)</f>
        <v>0</v>
      </c>
      <c r="BG291" s="171">
        <f>IF(L291="nulová",#REF!,0)</f>
        <v>0</v>
      </c>
      <c r="BH291" s="14" t="s">
        <v>83</v>
      </c>
      <c r="BI291" s="171" t="e">
        <f>ROUND(H291*#REF!,2)</f>
        <v>#REF!</v>
      </c>
      <c r="BJ291" s="14" t="s">
        <v>114</v>
      </c>
      <c r="BK291" s="170" t="s">
        <v>805</v>
      </c>
    </row>
    <row r="292" spans="1:63" s="2" customFormat="1" ht="16.5" customHeight="1">
      <c r="A292" s="31"/>
      <c r="B292" s="32"/>
      <c r="C292" s="159" t="s">
        <v>806</v>
      </c>
      <c r="D292" s="159" t="s">
        <v>109</v>
      </c>
      <c r="E292" s="160" t="s">
        <v>807</v>
      </c>
      <c r="F292" s="161" t="s">
        <v>808</v>
      </c>
      <c r="G292" s="162" t="s">
        <v>118</v>
      </c>
      <c r="H292" s="163"/>
      <c r="I292" s="164"/>
      <c r="J292" s="165"/>
      <c r="K292" s="166" t="s">
        <v>1</v>
      </c>
      <c r="L292" s="167" t="s">
        <v>43</v>
      </c>
      <c r="M292" s="67"/>
      <c r="N292" s="168" t="e">
        <f>M292*#REF!</f>
        <v>#REF!</v>
      </c>
      <c r="O292" s="168">
        <v>0</v>
      </c>
      <c r="P292" s="168" t="e">
        <f>O292*#REF!</f>
        <v>#REF!</v>
      </c>
      <c r="Q292" s="168">
        <v>0</v>
      </c>
      <c r="R292" s="169" t="e">
        <f>Q292*#REF!</f>
        <v>#REF!</v>
      </c>
      <c r="S292" s="31"/>
      <c r="T292" s="31"/>
      <c r="U292" s="31"/>
      <c r="V292" s="31"/>
      <c r="W292" s="31"/>
      <c r="X292" s="31"/>
      <c r="Y292" s="31"/>
      <c r="Z292" s="31"/>
      <c r="AA292" s="31"/>
      <c r="AB292" s="31"/>
      <c r="AC292" s="31"/>
      <c r="AP292" s="170" t="s">
        <v>113</v>
      </c>
      <c r="AR292" s="170" t="s">
        <v>109</v>
      </c>
      <c r="AS292" s="170" t="s">
        <v>83</v>
      </c>
      <c r="AW292" s="14" t="s">
        <v>108</v>
      </c>
      <c r="BC292" s="171" t="e">
        <f>IF(L292="základní",#REF!,0)</f>
        <v>#REF!</v>
      </c>
      <c r="BD292" s="171">
        <f>IF(L292="snížená",#REF!,0)</f>
        <v>0</v>
      </c>
      <c r="BE292" s="171">
        <f>IF(L292="zákl. přenesená",#REF!,0)</f>
        <v>0</v>
      </c>
      <c r="BF292" s="171">
        <f>IF(L292="sníž. přenesená",#REF!,0)</f>
        <v>0</v>
      </c>
      <c r="BG292" s="171">
        <f>IF(L292="nulová",#REF!,0)</f>
        <v>0</v>
      </c>
      <c r="BH292" s="14" t="s">
        <v>83</v>
      </c>
      <c r="BI292" s="171" t="e">
        <f>ROUND(H292*#REF!,2)</f>
        <v>#REF!</v>
      </c>
      <c r="BJ292" s="14" t="s">
        <v>114</v>
      </c>
      <c r="BK292" s="170" t="s">
        <v>809</v>
      </c>
    </row>
    <row r="293" spans="1:63" s="2" customFormat="1" ht="16.5" customHeight="1">
      <c r="A293" s="31"/>
      <c r="B293" s="32"/>
      <c r="C293" s="159" t="s">
        <v>810</v>
      </c>
      <c r="D293" s="159" t="s">
        <v>109</v>
      </c>
      <c r="E293" s="160" t="s">
        <v>811</v>
      </c>
      <c r="F293" s="161" t="s">
        <v>812</v>
      </c>
      <c r="G293" s="162" t="s">
        <v>118</v>
      </c>
      <c r="H293" s="163"/>
      <c r="I293" s="164"/>
      <c r="J293" s="165"/>
      <c r="K293" s="166" t="s">
        <v>1</v>
      </c>
      <c r="L293" s="167" t="s">
        <v>43</v>
      </c>
      <c r="M293" s="67"/>
      <c r="N293" s="168" t="e">
        <f>M293*#REF!</f>
        <v>#REF!</v>
      </c>
      <c r="O293" s="168">
        <v>0</v>
      </c>
      <c r="P293" s="168" t="e">
        <f>O293*#REF!</f>
        <v>#REF!</v>
      </c>
      <c r="Q293" s="168">
        <v>0</v>
      </c>
      <c r="R293" s="169" t="e">
        <f>Q293*#REF!</f>
        <v>#REF!</v>
      </c>
      <c r="S293" s="31"/>
      <c r="T293" s="31"/>
      <c r="U293" s="31"/>
      <c r="V293" s="31"/>
      <c r="W293" s="31"/>
      <c r="X293" s="31"/>
      <c r="Y293" s="31"/>
      <c r="Z293" s="31"/>
      <c r="AA293" s="31"/>
      <c r="AB293" s="31"/>
      <c r="AC293" s="31"/>
      <c r="AP293" s="170" t="s">
        <v>113</v>
      </c>
      <c r="AR293" s="170" t="s">
        <v>109</v>
      </c>
      <c r="AS293" s="170" t="s">
        <v>83</v>
      </c>
      <c r="AW293" s="14" t="s">
        <v>108</v>
      </c>
      <c r="BC293" s="171" t="e">
        <f>IF(L293="základní",#REF!,0)</f>
        <v>#REF!</v>
      </c>
      <c r="BD293" s="171">
        <f>IF(L293="snížená",#REF!,0)</f>
        <v>0</v>
      </c>
      <c r="BE293" s="171">
        <f>IF(L293="zákl. přenesená",#REF!,0)</f>
        <v>0</v>
      </c>
      <c r="BF293" s="171">
        <f>IF(L293="sníž. přenesená",#REF!,0)</f>
        <v>0</v>
      </c>
      <c r="BG293" s="171">
        <f>IF(L293="nulová",#REF!,0)</f>
        <v>0</v>
      </c>
      <c r="BH293" s="14" t="s">
        <v>83</v>
      </c>
      <c r="BI293" s="171" t="e">
        <f>ROUND(H293*#REF!,2)</f>
        <v>#REF!</v>
      </c>
      <c r="BJ293" s="14" t="s">
        <v>114</v>
      </c>
      <c r="BK293" s="170" t="s">
        <v>813</v>
      </c>
    </row>
    <row r="294" spans="1:63" s="2" customFormat="1" ht="16.5" customHeight="1">
      <c r="A294" s="31"/>
      <c r="B294" s="32"/>
      <c r="C294" s="159" t="s">
        <v>814</v>
      </c>
      <c r="D294" s="159" t="s">
        <v>109</v>
      </c>
      <c r="E294" s="160" t="s">
        <v>815</v>
      </c>
      <c r="F294" s="161" t="s">
        <v>816</v>
      </c>
      <c r="G294" s="162" t="s">
        <v>118</v>
      </c>
      <c r="H294" s="163"/>
      <c r="I294" s="164"/>
      <c r="J294" s="165"/>
      <c r="K294" s="166" t="s">
        <v>1</v>
      </c>
      <c r="L294" s="167" t="s">
        <v>43</v>
      </c>
      <c r="M294" s="67"/>
      <c r="N294" s="168" t="e">
        <f>M294*#REF!</f>
        <v>#REF!</v>
      </c>
      <c r="O294" s="168">
        <v>0</v>
      </c>
      <c r="P294" s="168" t="e">
        <f>O294*#REF!</f>
        <v>#REF!</v>
      </c>
      <c r="Q294" s="168">
        <v>0</v>
      </c>
      <c r="R294" s="169" t="e">
        <f>Q294*#REF!</f>
        <v>#REF!</v>
      </c>
      <c r="S294" s="31"/>
      <c r="T294" s="31"/>
      <c r="U294" s="31"/>
      <c r="V294" s="31"/>
      <c r="W294" s="31"/>
      <c r="X294" s="31"/>
      <c r="Y294" s="31"/>
      <c r="Z294" s="31"/>
      <c r="AA294" s="31"/>
      <c r="AB294" s="31"/>
      <c r="AC294" s="31"/>
      <c r="AP294" s="170" t="s">
        <v>113</v>
      </c>
      <c r="AR294" s="170" t="s">
        <v>109</v>
      </c>
      <c r="AS294" s="170" t="s">
        <v>83</v>
      </c>
      <c r="AW294" s="14" t="s">
        <v>108</v>
      </c>
      <c r="BC294" s="171" t="e">
        <f>IF(L294="základní",#REF!,0)</f>
        <v>#REF!</v>
      </c>
      <c r="BD294" s="171">
        <f>IF(L294="snížená",#REF!,0)</f>
        <v>0</v>
      </c>
      <c r="BE294" s="171">
        <f>IF(L294="zákl. přenesená",#REF!,0)</f>
        <v>0</v>
      </c>
      <c r="BF294" s="171">
        <f>IF(L294="sníž. přenesená",#REF!,0)</f>
        <v>0</v>
      </c>
      <c r="BG294" s="171">
        <f>IF(L294="nulová",#REF!,0)</f>
        <v>0</v>
      </c>
      <c r="BH294" s="14" t="s">
        <v>83</v>
      </c>
      <c r="BI294" s="171" t="e">
        <f>ROUND(H294*#REF!,2)</f>
        <v>#REF!</v>
      </c>
      <c r="BJ294" s="14" t="s">
        <v>114</v>
      </c>
      <c r="BK294" s="170" t="s">
        <v>817</v>
      </c>
    </row>
    <row r="295" spans="1:63" s="2" customFormat="1" ht="16.5" customHeight="1">
      <c r="A295" s="31"/>
      <c r="B295" s="32"/>
      <c r="C295" s="159" t="s">
        <v>818</v>
      </c>
      <c r="D295" s="159" t="s">
        <v>109</v>
      </c>
      <c r="E295" s="160" t="s">
        <v>819</v>
      </c>
      <c r="F295" s="161" t="s">
        <v>820</v>
      </c>
      <c r="G295" s="162" t="s">
        <v>118</v>
      </c>
      <c r="H295" s="163"/>
      <c r="I295" s="164"/>
      <c r="J295" s="165"/>
      <c r="K295" s="166" t="s">
        <v>1</v>
      </c>
      <c r="L295" s="167" t="s">
        <v>43</v>
      </c>
      <c r="M295" s="67"/>
      <c r="N295" s="168" t="e">
        <f>M295*#REF!</f>
        <v>#REF!</v>
      </c>
      <c r="O295" s="168">
        <v>0</v>
      </c>
      <c r="P295" s="168" t="e">
        <f>O295*#REF!</f>
        <v>#REF!</v>
      </c>
      <c r="Q295" s="168">
        <v>0</v>
      </c>
      <c r="R295" s="169" t="e">
        <f>Q295*#REF!</f>
        <v>#REF!</v>
      </c>
      <c r="S295" s="31"/>
      <c r="T295" s="31"/>
      <c r="U295" s="31"/>
      <c r="V295" s="31"/>
      <c r="W295" s="31"/>
      <c r="X295" s="31"/>
      <c r="Y295" s="31"/>
      <c r="Z295" s="31"/>
      <c r="AA295" s="31"/>
      <c r="AB295" s="31"/>
      <c r="AC295" s="31"/>
      <c r="AP295" s="170" t="s">
        <v>113</v>
      </c>
      <c r="AR295" s="170" t="s">
        <v>109</v>
      </c>
      <c r="AS295" s="170" t="s">
        <v>83</v>
      </c>
      <c r="AW295" s="14" t="s">
        <v>108</v>
      </c>
      <c r="BC295" s="171" t="e">
        <f>IF(L295="základní",#REF!,0)</f>
        <v>#REF!</v>
      </c>
      <c r="BD295" s="171">
        <f>IF(L295="snížená",#REF!,0)</f>
        <v>0</v>
      </c>
      <c r="BE295" s="171">
        <f>IF(L295="zákl. přenesená",#REF!,0)</f>
        <v>0</v>
      </c>
      <c r="BF295" s="171">
        <f>IF(L295="sníž. přenesená",#REF!,0)</f>
        <v>0</v>
      </c>
      <c r="BG295" s="171">
        <f>IF(L295="nulová",#REF!,0)</f>
        <v>0</v>
      </c>
      <c r="BH295" s="14" t="s">
        <v>83</v>
      </c>
      <c r="BI295" s="171" t="e">
        <f>ROUND(H295*#REF!,2)</f>
        <v>#REF!</v>
      </c>
      <c r="BJ295" s="14" t="s">
        <v>114</v>
      </c>
      <c r="BK295" s="170" t="s">
        <v>821</v>
      </c>
    </row>
    <row r="296" spans="1:63" s="2" customFormat="1" ht="16.5" customHeight="1">
      <c r="A296" s="31"/>
      <c r="B296" s="32"/>
      <c r="C296" s="159" t="s">
        <v>822</v>
      </c>
      <c r="D296" s="159" t="s">
        <v>109</v>
      </c>
      <c r="E296" s="160" t="s">
        <v>823</v>
      </c>
      <c r="F296" s="161" t="s">
        <v>824</v>
      </c>
      <c r="G296" s="162" t="s">
        <v>118</v>
      </c>
      <c r="H296" s="163"/>
      <c r="I296" s="164"/>
      <c r="J296" s="165"/>
      <c r="K296" s="166" t="s">
        <v>1</v>
      </c>
      <c r="L296" s="167" t="s">
        <v>43</v>
      </c>
      <c r="M296" s="67"/>
      <c r="N296" s="168" t="e">
        <f>M296*#REF!</f>
        <v>#REF!</v>
      </c>
      <c r="O296" s="168">
        <v>0</v>
      </c>
      <c r="P296" s="168" t="e">
        <f>O296*#REF!</f>
        <v>#REF!</v>
      </c>
      <c r="Q296" s="168">
        <v>0</v>
      </c>
      <c r="R296" s="169" t="e">
        <f>Q296*#REF!</f>
        <v>#REF!</v>
      </c>
      <c r="S296" s="31"/>
      <c r="T296" s="31"/>
      <c r="U296" s="31"/>
      <c r="V296" s="31"/>
      <c r="W296" s="31"/>
      <c r="X296" s="31"/>
      <c r="Y296" s="31"/>
      <c r="Z296" s="31"/>
      <c r="AA296" s="31"/>
      <c r="AB296" s="31"/>
      <c r="AC296" s="31"/>
      <c r="AP296" s="170" t="s">
        <v>113</v>
      </c>
      <c r="AR296" s="170" t="s">
        <v>109</v>
      </c>
      <c r="AS296" s="170" t="s">
        <v>83</v>
      </c>
      <c r="AW296" s="14" t="s">
        <v>108</v>
      </c>
      <c r="BC296" s="171" t="e">
        <f>IF(L296="základní",#REF!,0)</f>
        <v>#REF!</v>
      </c>
      <c r="BD296" s="171">
        <f>IF(L296="snížená",#REF!,0)</f>
        <v>0</v>
      </c>
      <c r="BE296" s="171">
        <f>IF(L296="zákl. přenesená",#REF!,0)</f>
        <v>0</v>
      </c>
      <c r="BF296" s="171">
        <f>IF(L296="sníž. přenesená",#REF!,0)</f>
        <v>0</v>
      </c>
      <c r="BG296" s="171">
        <f>IF(L296="nulová",#REF!,0)</f>
        <v>0</v>
      </c>
      <c r="BH296" s="14" t="s">
        <v>83</v>
      </c>
      <c r="BI296" s="171" t="e">
        <f>ROUND(H296*#REF!,2)</f>
        <v>#REF!</v>
      </c>
      <c r="BJ296" s="14" t="s">
        <v>114</v>
      </c>
      <c r="BK296" s="170" t="s">
        <v>825</v>
      </c>
    </row>
    <row r="297" spans="1:63" s="2" customFormat="1" ht="16.5" customHeight="1">
      <c r="A297" s="31"/>
      <c r="B297" s="32"/>
      <c r="C297" s="159" t="s">
        <v>826</v>
      </c>
      <c r="D297" s="159" t="s">
        <v>109</v>
      </c>
      <c r="E297" s="160" t="s">
        <v>827</v>
      </c>
      <c r="F297" s="161" t="s">
        <v>828</v>
      </c>
      <c r="G297" s="162" t="s">
        <v>118</v>
      </c>
      <c r="H297" s="163"/>
      <c r="I297" s="164"/>
      <c r="J297" s="165"/>
      <c r="K297" s="166" t="s">
        <v>1</v>
      </c>
      <c r="L297" s="167" t="s">
        <v>43</v>
      </c>
      <c r="M297" s="67"/>
      <c r="N297" s="168" t="e">
        <f>M297*#REF!</f>
        <v>#REF!</v>
      </c>
      <c r="O297" s="168">
        <v>0</v>
      </c>
      <c r="P297" s="168" t="e">
        <f>O297*#REF!</f>
        <v>#REF!</v>
      </c>
      <c r="Q297" s="168">
        <v>0</v>
      </c>
      <c r="R297" s="169" t="e">
        <f>Q297*#REF!</f>
        <v>#REF!</v>
      </c>
      <c r="S297" s="31"/>
      <c r="T297" s="31"/>
      <c r="U297" s="31"/>
      <c r="V297" s="31"/>
      <c r="W297" s="31"/>
      <c r="X297" s="31"/>
      <c r="Y297" s="31"/>
      <c r="Z297" s="31"/>
      <c r="AA297" s="31"/>
      <c r="AB297" s="31"/>
      <c r="AC297" s="31"/>
      <c r="AP297" s="170" t="s">
        <v>113</v>
      </c>
      <c r="AR297" s="170" t="s">
        <v>109</v>
      </c>
      <c r="AS297" s="170" t="s">
        <v>83</v>
      </c>
      <c r="AW297" s="14" t="s">
        <v>108</v>
      </c>
      <c r="BC297" s="171" t="e">
        <f>IF(L297="základní",#REF!,0)</f>
        <v>#REF!</v>
      </c>
      <c r="BD297" s="171">
        <f>IF(L297="snížená",#REF!,0)</f>
        <v>0</v>
      </c>
      <c r="BE297" s="171">
        <f>IF(L297="zákl. přenesená",#REF!,0)</f>
        <v>0</v>
      </c>
      <c r="BF297" s="171">
        <f>IF(L297="sníž. přenesená",#REF!,0)</f>
        <v>0</v>
      </c>
      <c r="BG297" s="171">
        <f>IF(L297="nulová",#REF!,0)</f>
        <v>0</v>
      </c>
      <c r="BH297" s="14" t="s">
        <v>83</v>
      </c>
      <c r="BI297" s="171" t="e">
        <f>ROUND(H297*#REF!,2)</f>
        <v>#REF!</v>
      </c>
      <c r="BJ297" s="14" t="s">
        <v>114</v>
      </c>
      <c r="BK297" s="170" t="s">
        <v>829</v>
      </c>
    </row>
    <row r="298" spans="1:63" s="2" customFormat="1" ht="16.5" customHeight="1">
      <c r="A298" s="31"/>
      <c r="B298" s="32"/>
      <c r="C298" s="159" t="s">
        <v>830</v>
      </c>
      <c r="D298" s="159" t="s">
        <v>109</v>
      </c>
      <c r="E298" s="160" t="s">
        <v>831</v>
      </c>
      <c r="F298" s="161" t="s">
        <v>832</v>
      </c>
      <c r="G298" s="162" t="s">
        <v>118</v>
      </c>
      <c r="H298" s="163"/>
      <c r="I298" s="164"/>
      <c r="J298" s="165"/>
      <c r="K298" s="166" t="s">
        <v>1</v>
      </c>
      <c r="L298" s="167" t="s">
        <v>43</v>
      </c>
      <c r="M298" s="67"/>
      <c r="N298" s="168" t="e">
        <f>M298*#REF!</f>
        <v>#REF!</v>
      </c>
      <c r="O298" s="168">
        <v>0</v>
      </c>
      <c r="P298" s="168" t="e">
        <f>O298*#REF!</f>
        <v>#REF!</v>
      </c>
      <c r="Q298" s="168">
        <v>0</v>
      </c>
      <c r="R298" s="169" t="e">
        <f>Q298*#REF!</f>
        <v>#REF!</v>
      </c>
      <c r="S298" s="31"/>
      <c r="T298" s="31"/>
      <c r="U298" s="31"/>
      <c r="V298" s="31"/>
      <c r="W298" s="31"/>
      <c r="X298" s="31"/>
      <c r="Y298" s="31"/>
      <c r="Z298" s="31"/>
      <c r="AA298" s="31"/>
      <c r="AB298" s="31"/>
      <c r="AC298" s="31"/>
      <c r="AP298" s="170" t="s">
        <v>113</v>
      </c>
      <c r="AR298" s="170" t="s">
        <v>109</v>
      </c>
      <c r="AS298" s="170" t="s">
        <v>83</v>
      </c>
      <c r="AW298" s="14" t="s">
        <v>108</v>
      </c>
      <c r="BC298" s="171" t="e">
        <f>IF(L298="základní",#REF!,0)</f>
        <v>#REF!</v>
      </c>
      <c r="BD298" s="171">
        <f>IF(L298="snížená",#REF!,0)</f>
        <v>0</v>
      </c>
      <c r="BE298" s="171">
        <f>IF(L298="zákl. přenesená",#REF!,0)</f>
        <v>0</v>
      </c>
      <c r="BF298" s="171">
        <f>IF(L298="sníž. přenesená",#REF!,0)</f>
        <v>0</v>
      </c>
      <c r="BG298" s="171">
        <f>IF(L298="nulová",#REF!,0)</f>
        <v>0</v>
      </c>
      <c r="BH298" s="14" t="s">
        <v>83</v>
      </c>
      <c r="BI298" s="171" t="e">
        <f>ROUND(H298*#REF!,2)</f>
        <v>#REF!</v>
      </c>
      <c r="BJ298" s="14" t="s">
        <v>114</v>
      </c>
      <c r="BK298" s="170" t="s">
        <v>833</v>
      </c>
    </row>
    <row r="299" spans="1:63" s="2" customFormat="1" ht="16.5" customHeight="1">
      <c r="A299" s="31"/>
      <c r="B299" s="32"/>
      <c r="C299" s="159" t="s">
        <v>834</v>
      </c>
      <c r="D299" s="159" t="s">
        <v>109</v>
      </c>
      <c r="E299" s="160" t="s">
        <v>835</v>
      </c>
      <c r="F299" s="161" t="s">
        <v>836</v>
      </c>
      <c r="G299" s="162" t="s">
        <v>118</v>
      </c>
      <c r="H299" s="163"/>
      <c r="I299" s="164"/>
      <c r="J299" s="165"/>
      <c r="K299" s="166" t="s">
        <v>1</v>
      </c>
      <c r="L299" s="167" t="s">
        <v>43</v>
      </c>
      <c r="M299" s="67"/>
      <c r="N299" s="168" t="e">
        <f>M299*#REF!</f>
        <v>#REF!</v>
      </c>
      <c r="O299" s="168">
        <v>0</v>
      </c>
      <c r="P299" s="168" t="e">
        <f>O299*#REF!</f>
        <v>#REF!</v>
      </c>
      <c r="Q299" s="168">
        <v>0</v>
      </c>
      <c r="R299" s="169" t="e">
        <f>Q299*#REF!</f>
        <v>#REF!</v>
      </c>
      <c r="S299" s="31"/>
      <c r="T299" s="31"/>
      <c r="U299" s="31"/>
      <c r="V299" s="31"/>
      <c r="W299" s="31"/>
      <c r="X299" s="31"/>
      <c r="Y299" s="31"/>
      <c r="Z299" s="31"/>
      <c r="AA299" s="31"/>
      <c r="AB299" s="31"/>
      <c r="AC299" s="31"/>
      <c r="AP299" s="170" t="s">
        <v>113</v>
      </c>
      <c r="AR299" s="170" t="s">
        <v>109</v>
      </c>
      <c r="AS299" s="170" t="s">
        <v>83</v>
      </c>
      <c r="AW299" s="14" t="s">
        <v>108</v>
      </c>
      <c r="BC299" s="171" t="e">
        <f>IF(L299="základní",#REF!,0)</f>
        <v>#REF!</v>
      </c>
      <c r="BD299" s="171">
        <f>IF(L299="snížená",#REF!,0)</f>
        <v>0</v>
      </c>
      <c r="BE299" s="171">
        <f>IF(L299="zákl. přenesená",#REF!,0)</f>
        <v>0</v>
      </c>
      <c r="BF299" s="171">
        <f>IF(L299="sníž. přenesená",#REF!,0)</f>
        <v>0</v>
      </c>
      <c r="BG299" s="171">
        <f>IF(L299="nulová",#REF!,0)</f>
        <v>0</v>
      </c>
      <c r="BH299" s="14" t="s">
        <v>83</v>
      </c>
      <c r="BI299" s="171" t="e">
        <f>ROUND(H299*#REF!,2)</f>
        <v>#REF!</v>
      </c>
      <c r="BJ299" s="14" t="s">
        <v>114</v>
      </c>
      <c r="BK299" s="170" t="s">
        <v>837</v>
      </c>
    </row>
    <row r="300" spans="1:63" s="2" customFormat="1" ht="16.5" customHeight="1">
      <c r="A300" s="31"/>
      <c r="B300" s="32"/>
      <c r="C300" s="159" t="s">
        <v>838</v>
      </c>
      <c r="D300" s="159" t="s">
        <v>109</v>
      </c>
      <c r="E300" s="160" t="s">
        <v>839</v>
      </c>
      <c r="F300" s="161" t="s">
        <v>840</v>
      </c>
      <c r="G300" s="162" t="s">
        <v>118</v>
      </c>
      <c r="H300" s="163"/>
      <c r="I300" s="164"/>
      <c r="J300" s="165"/>
      <c r="K300" s="166" t="s">
        <v>1</v>
      </c>
      <c r="L300" s="167" t="s">
        <v>43</v>
      </c>
      <c r="M300" s="67"/>
      <c r="N300" s="168" t="e">
        <f>M300*#REF!</f>
        <v>#REF!</v>
      </c>
      <c r="O300" s="168">
        <v>0</v>
      </c>
      <c r="P300" s="168" t="e">
        <f>O300*#REF!</f>
        <v>#REF!</v>
      </c>
      <c r="Q300" s="168">
        <v>0</v>
      </c>
      <c r="R300" s="169" t="e">
        <f>Q300*#REF!</f>
        <v>#REF!</v>
      </c>
      <c r="S300" s="31"/>
      <c r="T300" s="31"/>
      <c r="U300" s="31"/>
      <c r="V300" s="31"/>
      <c r="W300" s="31"/>
      <c r="X300" s="31"/>
      <c r="Y300" s="31"/>
      <c r="Z300" s="31"/>
      <c r="AA300" s="31"/>
      <c r="AB300" s="31"/>
      <c r="AC300" s="31"/>
      <c r="AP300" s="170" t="s">
        <v>113</v>
      </c>
      <c r="AR300" s="170" t="s">
        <v>109</v>
      </c>
      <c r="AS300" s="170" t="s">
        <v>83</v>
      </c>
      <c r="AW300" s="14" t="s">
        <v>108</v>
      </c>
      <c r="BC300" s="171" t="e">
        <f>IF(L300="základní",#REF!,0)</f>
        <v>#REF!</v>
      </c>
      <c r="BD300" s="171">
        <f>IF(L300="snížená",#REF!,0)</f>
        <v>0</v>
      </c>
      <c r="BE300" s="171">
        <f>IF(L300="zákl. přenesená",#REF!,0)</f>
        <v>0</v>
      </c>
      <c r="BF300" s="171">
        <f>IF(L300="sníž. přenesená",#REF!,0)</f>
        <v>0</v>
      </c>
      <c r="BG300" s="171">
        <f>IF(L300="nulová",#REF!,0)</f>
        <v>0</v>
      </c>
      <c r="BH300" s="14" t="s">
        <v>83</v>
      </c>
      <c r="BI300" s="171" t="e">
        <f>ROUND(H300*#REF!,2)</f>
        <v>#REF!</v>
      </c>
      <c r="BJ300" s="14" t="s">
        <v>114</v>
      </c>
      <c r="BK300" s="170" t="s">
        <v>841</v>
      </c>
    </row>
    <row r="301" spans="1:63" s="2" customFormat="1" ht="16.5" customHeight="1">
      <c r="A301" s="31"/>
      <c r="B301" s="32"/>
      <c r="C301" s="159" t="s">
        <v>842</v>
      </c>
      <c r="D301" s="159" t="s">
        <v>109</v>
      </c>
      <c r="E301" s="160" t="s">
        <v>843</v>
      </c>
      <c r="F301" s="161" t="s">
        <v>844</v>
      </c>
      <c r="G301" s="162" t="s">
        <v>118</v>
      </c>
      <c r="H301" s="163"/>
      <c r="I301" s="164"/>
      <c r="J301" s="165"/>
      <c r="K301" s="166" t="s">
        <v>1</v>
      </c>
      <c r="L301" s="167" t="s">
        <v>43</v>
      </c>
      <c r="M301" s="67"/>
      <c r="N301" s="168" t="e">
        <f>M301*#REF!</f>
        <v>#REF!</v>
      </c>
      <c r="O301" s="168">
        <v>0</v>
      </c>
      <c r="P301" s="168" t="e">
        <f>O301*#REF!</f>
        <v>#REF!</v>
      </c>
      <c r="Q301" s="168">
        <v>0</v>
      </c>
      <c r="R301" s="169" t="e">
        <f>Q301*#REF!</f>
        <v>#REF!</v>
      </c>
      <c r="S301" s="31"/>
      <c r="T301" s="31"/>
      <c r="U301" s="31"/>
      <c r="V301" s="31"/>
      <c r="W301" s="31"/>
      <c r="X301" s="31"/>
      <c r="Y301" s="31"/>
      <c r="Z301" s="31"/>
      <c r="AA301" s="31"/>
      <c r="AB301" s="31"/>
      <c r="AC301" s="31"/>
      <c r="AP301" s="170" t="s">
        <v>113</v>
      </c>
      <c r="AR301" s="170" t="s">
        <v>109</v>
      </c>
      <c r="AS301" s="170" t="s">
        <v>83</v>
      </c>
      <c r="AW301" s="14" t="s">
        <v>108</v>
      </c>
      <c r="BC301" s="171" t="e">
        <f>IF(L301="základní",#REF!,0)</f>
        <v>#REF!</v>
      </c>
      <c r="BD301" s="171">
        <f>IF(L301="snížená",#REF!,0)</f>
        <v>0</v>
      </c>
      <c r="BE301" s="171">
        <f>IF(L301="zákl. přenesená",#REF!,0)</f>
        <v>0</v>
      </c>
      <c r="BF301" s="171">
        <f>IF(L301="sníž. přenesená",#REF!,0)</f>
        <v>0</v>
      </c>
      <c r="BG301" s="171">
        <f>IF(L301="nulová",#REF!,0)</f>
        <v>0</v>
      </c>
      <c r="BH301" s="14" t="s">
        <v>83</v>
      </c>
      <c r="BI301" s="171" t="e">
        <f>ROUND(H301*#REF!,2)</f>
        <v>#REF!</v>
      </c>
      <c r="BJ301" s="14" t="s">
        <v>114</v>
      </c>
      <c r="BK301" s="170" t="s">
        <v>845</v>
      </c>
    </row>
    <row r="302" spans="1:63" s="2" customFormat="1" ht="21.75" customHeight="1">
      <c r="A302" s="31"/>
      <c r="B302" s="32"/>
      <c r="C302" s="159" t="s">
        <v>846</v>
      </c>
      <c r="D302" s="159" t="s">
        <v>109</v>
      </c>
      <c r="E302" s="160" t="s">
        <v>847</v>
      </c>
      <c r="F302" s="161" t="s">
        <v>848</v>
      </c>
      <c r="G302" s="162" t="s">
        <v>118</v>
      </c>
      <c r="H302" s="163"/>
      <c r="I302" s="164"/>
      <c r="J302" s="165"/>
      <c r="K302" s="166" t="s">
        <v>1</v>
      </c>
      <c r="L302" s="167" t="s">
        <v>43</v>
      </c>
      <c r="M302" s="67"/>
      <c r="N302" s="168" t="e">
        <f>M302*#REF!</f>
        <v>#REF!</v>
      </c>
      <c r="O302" s="168">
        <v>0</v>
      </c>
      <c r="P302" s="168" t="e">
        <f>O302*#REF!</f>
        <v>#REF!</v>
      </c>
      <c r="Q302" s="168">
        <v>0</v>
      </c>
      <c r="R302" s="169" t="e">
        <f>Q302*#REF!</f>
        <v>#REF!</v>
      </c>
      <c r="S302" s="31"/>
      <c r="T302" s="31"/>
      <c r="U302" s="31"/>
      <c r="V302" s="31"/>
      <c r="W302" s="31"/>
      <c r="X302" s="31"/>
      <c r="Y302" s="31"/>
      <c r="Z302" s="31"/>
      <c r="AA302" s="31"/>
      <c r="AB302" s="31"/>
      <c r="AC302" s="31"/>
      <c r="AP302" s="170" t="s">
        <v>113</v>
      </c>
      <c r="AR302" s="170" t="s">
        <v>109</v>
      </c>
      <c r="AS302" s="170" t="s">
        <v>83</v>
      </c>
      <c r="AW302" s="14" t="s">
        <v>108</v>
      </c>
      <c r="BC302" s="171" t="e">
        <f>IF(L302="základní",#REF!,0)</f>
        <v>#REF!</v>
      </c>
      <c r="BD302" s="171">
        <f>IF(L302="snížená",#REF!,0)</f>
        <v>0</v>
      </c>
      <c r="BE302" s="171">
        <f>IF(L302="zákl. přenesená",#REF!,0)</f>
        <v>0</v>
      </c>
      <c r="BF302" s="171">
        <f>IF(L302="sníž. přenesená",#REF!,0)</f>
        <v>0</v>
      </c>
      <c r="BG302" s="171">
        <f>IF(L302="nulová",#REF!,0)</f>
        <v>0</v>
      </c>
      <c r="BH302" s="14" t="s">
        <v>83</v>
      </c>
      <c r="BI302" s="171" t="e">
        <f>ROUND(H302*#REF!,2)</f>
        <v>#REF!</v>
      </c>
      <c r="BJ302" s="14" t="s">
        <v>114</v>
      </c>
      <c r="BK302" s="170" t="s">
        <v>849</v>
      </c>
    </row>
    <row r="303" spans="1:63" s="2" customFormat="1" ht="16.5" customHeight="1">
      <c r="A303" s="31"/>
      <c r="B303" s="32"/>
      <c r="C303" s="159" t="s">
        <v>850</v>
      </c>
      <c r="D303" s="159" t="s">
        <v>109</v>
      </c>
      <c r="E303" s="160" t="s">
        <v>851</v>
      </c>
      <c r="F303" s="161" t="s">
        <v>852</v>
      </c>
      <c r="G303" s="162" t="s">
        <v>712</v>
      </c>
      <c r="H303" s="163"/>
      <c r="I303" s="164"/>
      <c r="J303" s="165"/>
      <c r="K303" s="166" t="s">
        <v>1</v>
      </c>
      <c r="L303" s="167" t="s">
        <v>43</v>
      </c>
      <c r="M303" s="67"/>
      <c r="N303" s="168" t="e">
        <f>M303*#REF!</f>
        <v>#REF!</v>
      </c>
      <c r="O303" s="168">
        <v>0</v>
      </c>
      <c r="P303" s="168" t="e">
        <f>O303*#REF!</f>
        <v>#REF!</v>
      </c>
      <c r="Q303" s="168">
        <v>0</v>
      </c>
      <c r="R303" s="169" t="e">
        <f>Q303*#REF!</f>
        <v>#REF!</v>
      </c>
      <c r="S303" s="31"/>
      <c r="T303" s="31"/>
      <c r="U303" s="31"/>
      <c r="V303" s="31"/>
      <c r="W303" s="31"/>
      <c r="X303" s="31"/>
      <c r="Y303" s="31"/>
      <c r="Z303" s="31"/>
      <c r="AA303" s="31"/>
      <c r="AB303" s="31"/>
      <c r="AC303" s="31"/>
      <c r="AP303" s="170" t="s">
        <v>113</v>
      </c>
      <c r="AR303" s="170" t="s">
        <v>109</v>
      </c>
      <c r="AS303" s="170" t="s">
        <v>83</v>
      </c>
      <c r="AW303" s="14" t="s">
        <v>108</v>
      </c>
      <c r="BC303" s="171" t="e">
        <f>IF(L303="základní",#REF!,0)</f>
        <v>#REF!</v>
      </c>
      <c r="BD303" s="171">
        <f>IF(L303="snížená",#REF!,0)</f>
        <v>0</v>
      </c>
      <c r="BE303" s="171">
        <f>IF(L303="zákl. přenesená",#REF!,0)</f>
        <v>0</v>
      </c>
      <c r="BF303" s="171">
        <f>IF(L303="sníž. přenesená",#REF!,0)</f>
        <v>0</v>
      </c>
      <c r="BG303" s="171">
        <f>IF(L303="nulová",#REF!,0)</f>
        <v>0</v>
      </c>
      <c r="BH303" s="14" t="s">
        <v>83</v>
      </c>
      <c r="BI303" s="171" t="e">
        <f>ROUND(H303*#REF!,2)</f>
        <v>#REF!</v>
      </c>
      <c r="BJ303" s="14" t="s">
        <v>114</v>
      </c>
      <c r="BK303" s="170" t="s">
        <v>853</v>
      </c>
    </row>
    <row r="304" spans="1:63" s="2" customFormat="1" ht="16.5" customHeight="1">
      <c r="A304" s="31"/>
      <c r="B304" s="32"/>
      <c r="C304" s="159" t="s">
        <v>854</v>
      </c>
      <c r="D304" s="159" t="s">
        <v>109</v>
      </c>
      <c r="E304" s="160" t="s">
        <v>855</v>
      </c>
      <c r="F304" s="161" t="s">
        <v>856</v>
      </c>
      <c r="G304" s="162" t="s">
        <v>118</v>
      </c>
      <c r="H304" s="163"/>
      <c r="I304" s="164"/>
      <c r="J304" s="165"/>
      <c r="K304" s="166" t="s">
        <v>1</v>
      </c>
      <c r="L304" s="167" t="s">
        <v>43</v>
      </c>
      <c r="M304" s="67"/>
      <c r="N304" s="168" t="e">
        <f>M304*#REF!</f>
        <v>#REF!</v>
      </c>
      <c r="O304" s="168">
        <v>0</v>
      </c>
      <c r="P304" s="168" t="e">
        <f>O304*#REF!</f>
        <v>#REF!</v>
      </c>
      <c r="Q304" s="168">
        <v>0</v>
      </c>
      <c r="R304" s="169" t="e">
        <f>Q304*#REF!</f>
        <v>#REF!</v>
      </c>
      <c r="S304" s="31"/>
      <c r="T304" s="31"/>
      <c r="U304" s="31"/>
      <c r="V304" s="31"/>
      <c r="W304" s="31"/>
      <c r="X304" s="31"/>
      <c r="Y304" s="31"/>
      <c r="Z304" s="31"/>
      <c r="AA304" s="31"/>
      <c r="AB304" s="31"/>
      <c r="AC304" s="31"/>
      <c r="AP304" s="170" t="s">
        <v>113</v>
      </c>
      <c r="AR304" s="170" t="s">
        <v>109</v>
      </c>
      <c r="AS304" s="170" t="s">
        <v>83</v>
      </c>
      <c r="AW304" s="14" t="s">
        <v>108</v>
      </c>
      <c r="BC304" s="171" t="e">
        <f>IF(L304="základní",#REF!,0)</f>
        <v>#REF!</v>
      </c>
      <c r="BD304" s="171">
        <f>IF(L304="snížená",#REF!,0)</f>
        <v>0</v>
      </c>
      <c r="BE304" s="171">
        <f>IF(L304="zákl. přenesená",#REF!,0)</f>
        <v>0</v>
      </c>
      <c r="BF304" s="171">
        <f>IF(L304="sníž. přenesená",#REF!,0)</f>
        <v>0</v>
      </c>
      <c r="BG304" s="171">
        <f>IF(L304="nulová",#REF!,0)</f>
        <v>0</v>
      </c>
      <c r="BH304" s="14" t="s">
        <v>83</v>
      </c>
      <c r="BI304" s="171" t="e">
        <f>ROUND(H304*#REF!,2)</f>
        <v>#REF!</v>
      </c>
      <c r="BJ304" s="14" t="s">
        <v>114</v>
      </c>
      <c r="BK304" s="170" t="s">
        <v>857</v>
      </c>
    </row>
    <row r="305" spans="1:63" s="2" customFormat="1" ht="16.5" customHeight="1">
      <c r="A305" s="31"/>
      <c r="B305" s="32"/>
      <c r="C305" s="159" t="s">
        <v>858</v>
      </c>
      <c r="D305" s="159" t="s">
        <v>109</v>
      </c>
      <c r="E305" s="160" t="s">
        <v>859</v>
      </c>
      <c r="F305" s="161" t="s">
        <v>860</v>
      </c>
      <c r="G305" s="162" t="s">
        <v>118</v>
      </c>
      <c r="H305" s="163"/>
      <c r="I305" s="164"/>
      <c r="J305" s="165"/>
      <c r="K305" s="166" t="s">
        <v>1</v>
      </c>
      <c r="L305" s="167" t="s">
        <v>43</v>
      </c>
      <c r="M305" s="67"/>
      <c r="N305" s="168" t="e">
        <f>M305*#REF!</f>
        <v>#REF!</v>
      </c>
      <c r="O305" s="168">
        <v>0</v>
      </c>
      <c r="P305" s="168" t="e">
        <f>O305*#REF!</f>
        <v>#REF!</v>
      </c>
      <c r="Q305" s="168">
        <v>0</v>
      </c>
      <c r="R305" s="169" t="e">
        <f>Q305*#REF!</f>
        <v>#REF!</v>
      </c>
      <c r="S305" s="31"/>
      <c r="T305" s="31"/>
      <c r="U305" s="31"/>
      <c r="V305" s="31"/>
      <c r="W305" s="31"/>
      <c r="X305" s="31"/>
      <c r="Y305" s="31"/>
      <c r="Z305" s="31"/>
      <c r="AA305" s="31"/>
      <c r="AB305" s="31"/>
      <c r="AC305" s="31"/>
      <c r="AP305" s="170" t="s">
        <v>113</v>
      </c>
      <c r="AR305" s="170" t="s">
        <v>109</v>
      </c>
      <c r="AS305" s="170" t="s">
        <v>83</v>
      </c>
      <c r="AW305" s="14" t="s">
        <v>108</v>
      </c>
      <c r="BC305" s="171" t="e">
        <f>IF(L305="základní",#REF!,0)</f>
        <v>#REF!</v>
      </c>
      <c r="BD305" s="171">
        <f>IF(L305="snížená",#REF!,0)</f>
        <v>0</v>
      </c>
      <c r="BE305" s="171">
        <f>IF(L305="zákl. přenesená",#REF!,0)</f>
        <v>0</v>
      </c>
      <c r="BF305" s="171">
        <f>IF(L305="sníž. přenesená",#REF!,0)</f>
        <v>0</v>
      </c>
      <c r="BG305" s="171">
        <f>IF(L305="nulová",#REF!,0)</f>
        <v>0</v>
      </c>
      <c r="BH305" s="14" t="s">
        <v>83</v>
      </c>
      <c r="BI305" s="171" t="e">
        <f>ROUND(H305*#REF!,2)</f>
        <v>#REF!</v>
      </c>
      <c r="BJ305" s="14" t="s">
        <v>114</v>
      </c>
      <c r="BK305" s="170" t="s">
        <v>861</v>
      </c>
    </row>
    <row r="306" spans="1:63" s="2" customFormat="1" ht="16.5" customHeight="1">
      <c r="A306" s="31"/>
      <c r="B306" s="32"/>
      <c r="C306" s="159" t="s">
        <v>862</v>
      </c>
      <c r="D306" s="159" t="s">
        <v>109</v>
      </c>
      <c r="E306" s="160" t="s">
        <v>863</v>
      </c>
      <c r="F306" s="161" t="s">
        <v>864</v>
      </c>
      <c r="G306" s="162" t="s">
        <v>118</v>
      </c>
      <c r="H306" s="163"/>
      <c r="I306" s="164"/>
      <c r="J306" s="165"/>
      <c r="K306" s="166" t="s">
        <v>1</v>
      </c>
      <c r="L306" s="167" t="s">
        <v>43</v>
      </c>
      <c r="M306" s="67"/>
      <c r="N306" s="168" t="e">
        <f>M306*#REF!</f>
        <v>#REF!</v>
      </c>
      <c r="O306" s="168">
        <v>0</v>
      </c>
      <c r="P306" s="168" t="e">
        <f>O306*#REF!</f>
        <v>#REF!</v>
      </c>
      <c r="Q306" s="168">
        <v>0</v>
      </c>
      <c r="R306" s="169" t="e">
        <f>Q306*#REF!</f>
        <v>#REF!</v>
      </c>
      <c r="S306" s="31"/>
      <c r="T306" s="31"/>
      <c r="U306" s="31"/>
      <c r="V306" s="31"/>
      <c r="W306" s="31"/>
      <c r="X306" s="31"/>
      <c r="Y306" s="31"/>
      <c r="Z306" s="31"/>
      <c r="AA306" s="31"/>
      <c r="AB306" s="31"/>
      <c r="AC306" s="31"/>
      <c r="AP306" s="170" t="s">
        <v>113</v>
      </c>
      <c r="AR306" s="170" t="s">
        <v>109</v>
      </c>
      <c r="AS306" s="170" t="s">
        <v>83</v>
      </c>
      <c r="AW306" s="14" t="s">
        <v>108</v>
      </c>
      <c r="BC306" s="171" t="e">
        <f>IF(L306="základní",#REF!,0)</f>
        <v>#REF!</v>
      </c>
      <c r="BD306" s="171">
        <f>IF(L306="snížená",#REF!,0)</f>
        <v>0</v>
      </c>
      <c r="BE306" s="171">
        <f>IF(L306="zákl. přenesená",#REF!,0)</f>
        <v>0</v>
      </c>
      <c r="BF306" s="171">
        <f>IF(L306="sníž. přenesená",#REF!,0)</f>
        <v>0</v>
      </c>
      <c r="BG306" s="171">
        <f>IF(L306="nulová",#REF!,0)</f>
        <v>0</v>
      </c>
      <c r="BH306" s="14" t="s">
        <v>83</v>
      </c>
      <c r="BI306" s="171" t="e">
        <f>ROUND(H306*#REF!,2)</f>
        <v>#REF!</v>
      </c>
      <c r="BJ306" s="14" t="s">
        <v>114</v>
      </c>
      <c r="BK306" s="170" t="s">
        <v>865</v>
      </c>
    </row>
    <row r="307" spans="1:63" s="2" customFormat="1" ht="16.5" customHeight="1">
      <c r="A307" s="31"/>
      <c r="B307" s="32"/>
      <c r="C307" s="159" t="s">
        <v>866</v>
      </c>
      <c r="D307" s="159" t="s">
        <v>109</v>
      </c>
      <c r="E307" s="160" t="s">
        <v>867</v>
      </c>
      <c r="F307" s="161" t="s">
        <v>868</v>
      </c>
      <c r="G307" s="162" t="s">
        <v>118</v>
      </c>
      <c r="H307" s="163"/>
      <c r="I307" s="164"/>
      <c r="J307" s="165"/>
      <c r="K307" s="166" t="s">
        <v>1</v>
      </c>
      <c r="L307" s="167" t="s">
        <v>43</v>
      </c>
      <c r="M307" s="67"/>
      <c r="N307" s="168" t="e">
        <f>M307*#REF!</f>
        <v>#REF!</v>
      </c>
      <c r="O307" s="168">
        <v>0</v>
      </c>
      <c r="P307" s="168" t="e">
        <f>O307*#REF!</f>
        <v>#REF!</v>
      </c>
      <c r="Q307" s="168">
        <v>0</v>
      </c>
      <c r="R307" s="169" t="e">
        <f>Q307*#REF!</f>
        <v>#REF!</v>
      </c>
      <c r="S307" s="31"/>
      <c r="T307" s="31"/>
      <c r="U307" s="31"/>
      <c r="V307" s="31"/>
      <c r="W307" s="31"/>
      <c r="X307" s="31"/>
      <c r="Y307" s="31"/>
      <c r="Z307" s="31"/>
      <c r="AA307" s="31"/>
      <c r="AB307" s="31"/>
      <c r="AC307" s="31"/>
      <c r="AP307" s="170" t="s">
        <v>113</v>
      </c>
      <c r="AR307" s="170" t="s">
        <v>109</v>
      </c>
      <c r="AS307" s="170" t="s">
        <v>83</v>
      </c>
      <c r="AW307" s="14" t="s">
        <v>108</v>
      </c>
      <c r="BC307" s="171" t="e">
        <f>IF(L307="základní",#REF!,0)</f>
        <v>#REF!</v>
      </c>
      <c r="BD307" s="171">
        <f>IF(L307="snížená",#REF!,0)</f>
        <v>0</v>
      </c>
      <c r="BE307" s="171">
        <f>IF(L307="zákl. přenesená",#REF!,0)</f>
        <v>0</v>
      </c>
      <c r="BF307" s="171">
        <f>IF(L307="sníž. přenesená",#REF!,0)</f>
        <v>0</v>
      </c>
      <c r="BG307" s="171">
        <f>IF(L307="nulová",#REF!,0)</f>
        <v>0</v>
      </c>
      <c r="BH307" s="14" t="s">
        <v>83</v>
      </c>
      <c r="BI307" s="171" t="e">
        <f>ROUND(H307*#REF!,2)</f>
        <v>#REF!</v>
      </c>
      <c r="BJ307" s="14" t="s">
        <v>114</v>
      </c>
      <c r="BK307" s="170" t="s">
        <v>869</v>
      </c>
    </row>
    <row r="308" spans="1:63" s="2" customFormat="1" ht="16.5" customHeight="1">
      <c r="A308" s="31"/>
      <c r="B308" s="32"/>
      <c r="C308" s="159" t="s">
        <v>870</v>
      </c>
      <c r="D308" s="159" t="s">
        <v>109</v>
      </c>
      <c r="E308" s="160" t="s">
        <v>871</v>
      </c>
      <c r="F308" s="161" t="s">
        <v>872</v>
      </c>
      <c r="G308" s="162" t="s">
        <v>118</v>
      </c>
      <c r="H308" s="163"/>
      <c r="I308" s="164"/>
      <c r="J308" s="165"/>
      <c r="K308" s="166" t="s">
        <v>1</v>
      </c>
      <c r="L308" s="167" t="s">
        <v>43</v>
      </c>
      <c r="M308" s="67"/>
      <c r="N308" s="168" t="e">
        <f>M308*#REF!</f>
        <v>#REF!</v>
      </c>
      <c r="O308" s="168">
        <v>0</v>
      </c>
      <c r="P308" s="168" t="e">
        <f>O308*#REF!</f>
        <v>#REF!</v>
      </c>
      <c r="Q308" s="168">
        <v>0</v>
      </c>
      <c r="R308" s="169" t="e">
        <f>Q308*#REF!</f>
        <v>#REF!</v>
      </c>
      <c r="S308" s="31"/>
      <c r="T308" s="31"/>
      <c r="U308" s="31"/>
      <c r="V308" s="31"/>
      <c r="W308" s="31"/>
      <c r="X308" s="31"/>
      <c r="Y308" s="31"/>
      <c r="Z308" s="31"/>
      <c r="AA308" s="31"/>
      <c r="AB308" s="31"/>
      <c r="AC308" s="31"/>
      <c r="AP308" s="170" t="s">
        <v>113</v>
      </c>
      <c r="AR308" s="170" t="s">
        <v>109</v>
      </c>
      <c r="AS308" s="170" t="s">
        <v>83</v>
      </c>
      <c r="AW308" s="14" t="s">
        <v>108</v>
      </c>
      <c r="BC308" s="171" t="e">
        <f>IF(L308="základní",#REF!,0)</f>
        <v>#REF!</v>
      </c>
      <c r="BD308" s="171">
        <f>IF(L308="snížená",#REF!,0)</f>
        <v>0</v>
      </c>
      <c r="BE308" s="171">
        <f>IF(L308="zákl. přenesená",#REF!,0)</f>
        <v>0</v>
      </c>
      <c r="BF308" s="171">
        <f>IF(L308="sníž. přenesená",#REF!,0)</f>
        <v>0</v>
      </c>
      <c r="BG308" s="171">
        <f>IF(L308="nulová",#REF!,0)</f>
        <v>0</v>
      </c>
      <c r="BH308" s="14" t="s">
        <v>83</v>
      </c>
      <c r="BI308" s="171" t="e">
        <f>ROUND(H308*#REF!,2)</f>
        <v>#REF!</v>
      </c>
      <c r="BJ308" s="14" t="s">
        <v>114</v>
      </c>
      <c r="BK308" s="170" t="s">
        <v>873</v>
      </c>
    </row>
    <row r="309" spans="1:63" s="2" customFormat="1" ht="16.5" customHeight="1">
      <c r="A309" s="31"/>
      <c r="B309" s="32"/>
      <c r="C309" s="159" t="s">
        <v>874</v>
      </c>
      <c r="D309" s="159" t="s">
        <v>109</v>
      </c>
      <c r="E309" s="160" t="s">
        <v>875</v>
      </c>
      <c r="F309" s="161" t="s">
        <v>876</v>
      </c>
      <c r="G309" s="162" t="s">
        <v>118</v>
      </c>
      <c r="H309" s="163"/>
      <c r="I309" s="164"/>
      <c r="J309" s="165"/>
      <c r="K309" s="166" t="s">
        <v>1</v>
      </c>
      <c r="L309" s="167" t="s">
        <v>43</v>
      </c>
      <c r="M309" s="67"/>
      <c r="N309" s="168" t="e">
        <f>M309*#REF!</f>
        <v>#REF!</v>
      </c>
      <c r="O309" s="168">
        <v>0</v>
      </c>
      <c r="P309" s="168" t="e">
        <f>O309*#REF!</f>
        <v>#REF!</v>
      </c>
      <c r="Q309" s="168">
        <v>0</v>
      </c>
      <c r="R309" s="169" t="e">
        <f>Q309*#REF!</f>
        <v>#REF!</v>
      </c>
      <c r="S309" s="31"/>
      <c r="T309" s="31"/>
      <c r="U309" s="31"/>
      <c r="V309" s="31"/>
      <c r="W309" s="31"/>
      <c r="X309" s="31"/>
      <c r="Y309" s="31"/>
      <c r="Z309" s="31"/>
      <c r="AA309" s="31"/>
      <c r="AB309" s="31"/>
      <c r="AC309" s="31"/>
      <c r="AP309" s="170" t="s">
        <v>113</v>
      </c>
      <c r="AR309" s="170" t="s">
        <v>109</v>
      </c>
      <c r="AS309" s="170" t="s">
        <v>83</v>
      </c>
      <c r="AW309" s="14" t="s">
        <v>108</v>
      </c>
      <c r="BC309" s="171" t="e">
        <f>IF(L309="základní",#REF!,0)</f>
        <v>#REF!</v>
      </c>
      <c r="BD309" s="171">
        <f>IF(L309="snížená",#REF!,0)</f>
        <v>0</v>
      </c>
      <c r="BE309" s="171">
        <f>IF(L309="zákl. přenesená",#REF!,0)</f>
        <v>0</v>
      </c>
      <c r="BF309" s="171">
        <f>IF(L309="sníž. přenesená",#REF!,0)</f>
        <v>0</v>
      </c>
      <c r="BG309" s="171">
        <f>IF(L309="nulová",#REF!,0)</f>
        <v>0</v>
      </c>
      <c r="BH309" s="14" t="s">
        <v>83</v>
      </c>
      <c r="BI309" s="171" t="e">
        <f>ROUND(H309*#REF!,2)</f>
        <v>#REF!</v>
      </c>
      <c r="BJ309" s="14" t="s">
        <v>114</v>
      </c>
      <c r="BK309" s="170" t="s">
        <v>877</v>
      </c>
    </row>
    <row r="310" spans="1:63" s="2" customFormat="1" ht="16.5" customHeight="1">
      <c r="A310" s="31"/>
      <c r="B310" s="32"/>
      <c r="C310" s="159" t="s">
        <v>878</v>
      </c>
      <c r="D310" s="159" t="s">
        <v>109</v>
      </c>
      <c r="E310" s="160" t="s">
        <v>879</v>
      </c>
      <c r="F310" s="161" t="s">
        <v>880</v>
      </c>
      <c r="G310" s="162" t="s">
        <v>118</v>
      </c>
      <c r="H310" s="163"/>
      <c r="I310" s="164"/>
      <c r="J310" s="165"/>
      <c r="K310" s="166" t="s">
        <v>1</v>
      </c>
      <c r="L310" s="167" t="s">
        <v>43</v>
      </c>
      <c r="M310" s="67"/>
      <c r="N310" s="168" t="e">
        <f>M310*#REF!</f>
        <v>#REF!</v>
      </c>
      <c r="O310" s="168">
        <v>0</v>
      </c>
      <c r="P310" s="168" t="e">
        <f>O310*#REF!</f>
        <v>#REF!</v>
      </c>
      <c r="Q310" s="168">
        <v>0</v>
      </c>
      <c r="R310" s="169" t="e">
        <f>Q310*#REF!</f>
        <v>#REF!</v>
      </c>
      <c r="S310" s="31"/>
      <c r="T310" s="31"/>
      <c r="U310" s="31"/>
      <c r="V310" s="31"/>
      <c r="W310" s="31"/>
      <c r="X310" s="31"/>
      <c r="Y310" s="31"/>
      <c r="Z310" s="31"/>
      <c r="AA310" s="31"/>
      <c r="AB310" s="31"/>
      <c r="AC310" s="31"/>
      <c r="AP310" s="170" t="s">
        <v>113</v>
      </c>
      <c r="AR310" s="170" t="s">
        <v>109</v>
      </c>
      <c r="AS310" s="170" t="s">
        <v>83</v>
      </c>
      <c r="AW310" s="14" t="s">
        <v>108</v>
      </c>
      <c r="BC310" s="171" t="e">
        <f>IF(L310="základní",#REF!,0)</f>
        <v>#REF!</v>
      </c>
      <c r="BD310" s="171">
        <f>IF(L310="snížená",#REF!,0)</f>
        <v>0</v>
      </c>
      <c r="BE310" s="171">
        <f>IF(L310="zákl. přenesená",#REF!,0)</f>
        <v>0</v>
      </c>
      <c r="BF310" s="171">
        <f>IF(L310="sníž. přenesená",#REF!,0)</f>
        <v>0</v>
      </c>
      <c r="BG310" s="171">
        <f>IF(L310="nulová",#REF!,0)</f>
        <v>0</v>
      </c>
      <c r="BH310" s="14" t="s">
        <v>83</v>
      </c>
      <c r="BI310" s="171" t="e">
        <f>ROUND(H310*#REF!,2)</f>
        <v>#REF!</v>
      </c>
      <c r="BJ310" s="14" t="s">
        <v>114</v>
      </c>
      <c r="BK310" s="170" t="s">
        <v>881</v>
      </c>
    </row>
    <row r="311" spans="1:63" s="2" customFormat="1" ht="16.5" customHeight="1">
      <c r="A311" s="31"/>
      <c r="B311" s="32"/>
      <c r="C311" s="159" t="s">
        <v>882</v>
      </c>
      <c r="D311" s="159" t="s">
        <v>109</v>
      </c>
      <c r="E311" s="160" t="s">
        <v>883</v>
      </c>
      <c r="F311" s="161" t="s">
        <v>884</v>
      </c>
      <c r="G311" s="162" t="s">
        <v>118</v>
      </c>
      <c r="H311" s="163"/>
      <c r="I311" s="164"/>
      <c r="J311" s="165"/>
      <c r="K311" s="166" t="s">
        <v>1</v>
      </c>
      <c r="L311" s="167" t="s">
        <v>43</v>
      </c>
      <c r="M311" s="67"/>
      <c r="N311" s="168" t="e">
        <f>M311*#REF!</f>
        <v>#REF!</v>
      </c>
      <c r="O311" s="168">
        <v>0</v>
      </c>
      <c r="P311" s="168" t="e">
        <f>O311*#REF!</f>
        <v>#REF!</v>
      </c>
      <c r="Q311" s="168">
        <v>0</v>
      </c>
      <c r="R311" s="169" t="e">
        <f>Q311*#REF!</f>
        <v>#REF!</v>
      </c>
      <c r="S311" s="31"/>
      <c r="T311" s="31"/>
      <c r="U311" s="31"/>
      <c r="V311" s="31"/>
      <c r="W311" s="31"/>
      <c r="X311" s="31"/>
      <c r="Y311" s="31"/>
      <c r="Z311" s="31"/>
      <c r="AA311" s="31"/>
      <c r="AB311" s="31"/>
      <c r="AC311" s="31"/>
      <c r="AP311" s="170" t="s">
        <v>113</v>
      </c>
      <c r="AR311" s="170" t="s">
        <v>109</v>
      </c>
      <c r="AS311" s="170" t="s">
        <v>83</v>
      </c>
      <c r="AW311" s="14" t="s">
        <v>108</v>
      </c>
      <c r="BC311" s="171" t="e">
        <f>IF(L311="základní",#REF!,0)</f>
        <v>#REF!</v>
      </c>
      <c r="BD311" s="171">
        <f>IF(L311="snížená",#REF!,0)</f>
        <v>0</v>
      </c>
      <c r="BE311" s="171">
        <f>IF(L311="zákl. přenesená",#REF!,0)</f>
        <v>0</v>
      </c>
      <c r="BF311" s="171">
        <f>IF(L311="sníž. přenesená",#REF!,0)</f>
        <v>0</v>
      </c>
      <c r="BG311" s="171">
        <f>IF(L311="nulová",#REF!,0)</f>
        <v>0</v>
      </c>
      <c r="BH311" s="14" t="s">
        <v>83</v>
      </c>
      <c r="BI311" s="171" t="e">
        <f>ROUND(H311*#REF!,2)</f>
        <v>#REF!</v>
      </c>
      <c r="BJ311" s="14" t="s">
        <v>114</v>
      </c>
      <c r="BK311" s="170" t="s">
        <v>885</v>
      </c>
    </row>
    <row r="312" spans="1:63" s="2" customFormat="1" ht="16.5" customHeight="1">
      <c r="A312" s="31"/>
      <c r="B312" s="32"/>
      <c r="C312" s="159" t="s">
        <v>886</v>
      </c>
      <c r="D312" s="159" t="s">
        <v>109</v>
      </c>
      <c r="E312" s="160" t="s">
        <v>887</v>
      </c>
      <c r="F312" s="161" t="s">
        <v>888</v>
      </c>
      <c r="G312" s="162" t="s">
        <v>118</v>
      </c>
      <c r="H312" s="163"/>
      <c r="I312" s="164"/>
      <c r="J312" s="165"/>
      <c r="K312" s="166" t="s">
        <v>1</v>
      </c>
      <c r="L312" s="167" t="s">
        <v>43</v>
      </c>
      <c r="M312" s="67"/>
      <c r="N312" s="168" t="e">
        <f>M312*#REF!</f>
        <v>#REF!</v>
      </c>
      <c r="O312" s="168">
        <v>0</v>
      </c>
      <c r="P312" s="168" t="e">
        <f>O312*#REF!</f>
        <v>#REF!</v>
      </c>
      <c r="Q312" s="168">
        <v>0</v>
      </c>
      <c r="R312" s="169" t="e">
        <f>Q312*#REF!</f>
        <v>#REF!</v>
      </c>
      <c r="S312" s="31"/>
      <c r="T312" s="31"/>
      <c r="U312" s="31"/>
      <c r="V312" s="31"/>
      <c r="W312" s="31"/>
      <c r="X312" s="31"/>
      <c r="Y312" s="31"/>
      <c r="Z312" s="31"/>
      <c r="AA312" s="31"/>
      <c r="AB312" s="31"/>
      <c r="AC312" s="31"/>
      <c r="AP312" s="170" t="s">
        <v>113</v>
      </c>
      <c r="AR312" s="170" t="s">
        <v>109</v>
      </c>
      <c r="AS312" s="170" t="s">
        <v>83</v>
      </c>
      <c r="AW312" s="14" t="s">
        <v>108</v>
      </c>
      <c r="BC312" s="171" t="e">
        <f>IF(L312="základní",#REF!,0)</f>
        <v>#REF!</v>
      </c>
      <c r="BD312" s="171">
        <f>IF(L312="snížená",#REF!,0)</f>
        <v>0</v>
      </c>
      <c r="BE312" s="171">
        <f>IF(L312="zákl. přenesená",#REF!,0)</f>
        <v>0</v>
      </c>
      <c r="BF312" s="171">
        <f>IF(L312="sníž. přenesená",#REF!,0)</f>
        <v>0</v>
      </c>
      <c r="BG312" s="171">
        <f>IF(L312="nulová",#REF!,0)</f>
        <v>0</v>
      </c>
      <c r="BH312" s="14" t="s">
        <v>83</v>
      </c>
      <c r="BI312" s="171" t="e">
        <f>ROUND(H312*#REF!,2)</f>
        <v>#REF!</v>
      </c>
      <c r="BJ312" s="14" t="s">
        <v>114</v>
      </c>
      <c r="BK312" s="170" t="s">
        <v>889</v>
      </c>
    </row>
    <row r="313" spans="1:63" s="2" customFormat="1" ht="16.5" customHeight="1">
      <c r="A313" s="31"/>
      <c r="B313" s="32"/>
      <c r="C313" s="159" t="s">
        <v>890</v>
      </c>
      <c r="D313" s="159" t="s">
        <v>109</v>
      </c>
      <c r="E313" s="160" t="s">
        <v>891</v>
      </c>
      <c r="F313" s="161" t="s">
        <v>892</v>
      </c>
      <c r="G313" s="162" t="s">
        <v>118</v>
      </c>
      <c r="H313" s="163"/>
      <c r="I313" s="164"/>
      <c r="J313" s="165"/>
      <c r="K313" s="166" t="s">
        <v>1</v>
      </c>
      <c r="L313" s="167" t="s">
        <v>43</v>
      </c>
      <c r="M313" s="67"/>
      <c r="N313" s="168" t="e">
        <f>M313*#REF!</f>
        <v>#REF!</v>
      </c>
      <c r="O313" s="168">
        <v>0</v>
      </c>
      <c r="P313" s="168" t="e">
        <f>O313*#REF!</f>
        <v>#REF!</v>
      </c>
      <c r="Q313" s="168">
        <v>0</v>
      </c>
      <c r="R313" s="169" t="e">
        <f>Q313*#REF!</f>
        <v>#REF!</v>
      </c>
      <c r="S313" s="31"/>
      <c r="T313" s="31"/>
      <c r="U313" s="31"/>
      <c r="V313" s="31"/>
      <c r="W313" s="31"/>
      <c r="X313" s="31"/>
      <c r="Y313" s="31"/>
      <c r="Z313" s="31"/>
      <c r="AA313" s="31"/>
      <c r="AB313" s="31"/>
      <c r="AC313" s="31"/>
      <c r="AP313" s="170" t="s">
        <v>113</v>
      </c>
      <c r="AR313" s="170" t="s">
        <v>109</v>
      </c>
      <c r="AS313" s="170" t="s">
        <v>83</v>
      </c>
      <c r="AW313" s="14" t="s">
        <v>108</v>
      </c>
      <c r="BC313" s="171" t="e">
        <f>IF(L313="základní",#REF!,0)</f>
        <v>#REF!</v>
      </c>
      <c r="BD313" s="171">
        <f>IF(L313="snížená",#REF!,0)</f>
        <v>0</v>
      </c>
      <c r="BE313" s="171">
        <f>IF(L313="zákl. přenesená",#REF!,0)</f>
        <v>0</v>
      </c>
      <c r="BF313" s="171">
        <f>IF(L313="sníž. přenesená",#REF!,0)</f>
        <v>0</v>
      </c>
      <c r="BG313" s="171">
        <f>IF(L313="nulová",#REF!,0)</f>
        <v>0</v>
      </c>
      <c r="BH313" s="14" t="s">
        <v>83</v>
      </c>
      <c r="BI313" s="171" t="e">
        <f>ROUND(H313*#REF!,2)</f>
        <v>#REF!</v>
      </c>
      <c r="BJ313" s="14" t="s">
        <v>114</v>
      </c>
      <c r="BK313" s="170" t="s">
        <v>893</v>
      </c>
    </row>
    <row r="314" spans="1:63" s="2" customFormat="1" ht="16.5" customHeight="1">
      <c r="A314" s="31"/>
      <c r="B314" s="32"/>
      <c r="C314" s="159" t="s">
        <v>894</v>
      </c>
      <c r="D314" s="159" t="s">
        <v>109</v>
      </c>
      <c r="E314" s="160" t="s">
        <v>895</v>
      </c>
      <c r="F314" s="161" t="s">
        <v>896</v>
      </c>
      <c r="G314" s="162" t="s">
        <v>333</v>
      </c>
      <c r="H314" s="163"/>
      <c r="I314" s="164"/>
      <c r="J314" s="165"/>
      <c r="K314" s="166" t="s">
        <v>1</v>
      </c>
      <c r="L314" s="167" t="s">
        <v>43</v>
      </c>
      <c r="M314" s="67"/>
      <c r="N314" s="168" t="e">
        <f>M314*#REF!</f>
        <v>#REF!</v>
      </c>
      <c r="O314" s="168">
        <v>0</v>
      </c>
      <c r="P314" s="168" t="e">
        <f>O314*#REF!</f>
        <v>#REF!</v>
      </c>
      <c r="Q314" s="168">
        <v>0</v>
      </c>
      <c r="R314" s="169" t="e">
        <f>Q314*#REF!</f>
        <v>#REF!</v>
      </c>
      <c r="S314" s="31"/>
      <c r="T314" s="31"/>
      <c r="U314" s="31"/>
      <c r="V314" s="31"/>
      <c r="W314" s="31"/>
      <c r="X314" s="31"/>
      <c r="Y314" s="31"/>
      <c r="Z314" s="31"/>
      <c r="AA314" s="31"/>
      <c r="AB314" s="31"/>
      <c r="AC314" s="31"/>
      <c r="AP314" s="170" t="s">
        <v>113</v>
      </c>
      <c r="AR314" s="170" t="s">
        <v>109</v>
      </c>
      <c r="AS314" s="170" t="s">
        <v>83</v>
      </c>
      <c r="AW314" s="14" t="s">
        <v>108</v>
      </c>
      <c r="BC314" s="171" t="e">
        <f>IF(L314="základní",#REF!,0)</f>
        <v>#REF!</v>
      </c>
      <c r="BD314" s="171">
        <f>IF(L314="snížená",#REF!,0)</f>
        <v>0</v>
      </c>
      <c r="BE314" s="171">
        <f>IF(L314="zákl. přenesená",#REF!,0)</f>
        <v>0</v>
      </c>
      <c r="BF314" s="171">
        <f>IF(L314="sníž. přenesená",#REF!,0)</f>
        <v>0</v>
      </c>
      <c r="BG314" s="171">
        <f>IF(L314="nulová",#REF!,0)</f>
        <v>0</v>
      </c>
      <c r="BH314" s="14" t="s">
        <v>83</v>
      </c>
      <c r="BI314" s="171" t="e">
        <f>ROUND(H314*#REF!,2)</f>
        <v>#REF!</v>
      </c>
      <c r="BJ314" s="14" t="s">
        <v>114</v>
      </c>
      <c r="BK314" s="170" t="s">
        <v>897</v>
      </c>
    </row>
    <row r="315" spans="1:63" s="2" customFormat="1" ht="16.5" customHeight="1">
      <c r="A315" s="31"/>
      <c r="B315" s="32"/>
      <c r="C315" s="159" t="s">
        <v>898</v>
      </c>
      <c r="D315" s="159" t="s">
        <v>109</v>
      </c>
      <c r="E315" s="160" t="s">
        <v>899</v>
      </c>
      <c r="F315" s="161" t="s">
        <v>900</v>
      </c>
      <c r="G315" s="162" t="s">
        <v>118</v>
      </c>
      <c r="H315" s="163"/>
      <c r="I315" s="164"/>
      <c r="J315" s="165"/>
      <c r="K315" s="166" t="s">
        <v>1</v>
      </c>
      <c r="L315" s="167" t="s">
        <v>43</v>
      </c>
      <c r="M315" s="67"/>
      <c r="N315" s="168" t="e">
        <f>M315*#REF!</f>
        <v>#REF!</v>
      </c>
      <c r="O315" s="168">
        <v>0</v>
      </c>
      <c r="P315" s="168" t="e">
        <f>O315*#REF!</f>
        <v>#REF!</v>
      </c>
      <c r="Q315" s="168">
        <v>0</v>
      </c>
      <c r="R315" s="169" t="e">
        <f>Q315*#REF!</f>
        <v>#REF!</v>
      </c>
      <c r="S315" s="31"/>
      <c r="T315" s="31"/>
      <c r="U315" s="31"/>
      <c r="V315" s="31"/>
      <c r="W315" s="31"/>
      <c r="X315" s="31"/>
      <c r="Y315" s="31"/>
      <c r="Z315" s="31"/>
      <c r="AA315" s="31"/>
      <c r="AB315" s="31"/>
      <c r="AC315" s="31"/>
      <c r="AP315" s="170" t="s">
        <v>113</v>
      </c>
      <c r="AR315" s="170" t="s">
        <v>109</v>
      </c>
      <c r="AS315" s="170" t="s">
        <v>83</v>
      </c>
      <c r="AW315" s="14" t="s">
        <v>108</v>
      </c>
      <c r="BC315" s="171" t="e">
        <f>IF(L315="základní",#REF!,0)</f>
        <v>#REF!</v>
      </c>
      <c r="BD315" s="171">
        <f>IF(L315="snížená",#REF!,0)</f>
        <v>0</v>
      </c>
      <c r="BE315" s="171">
        <f>IF(L315="zákl. přenesená",#REF!,0)</f>
        <v>0</v>
      </c>
      <c r="BF315" s="171">
        <f>IF(L315="sníž. přenesená",#REF!,0)</f>
        <v>0</v>
      </c>
      <c r="BG315" s="171">
        <f>IF(L315="nulová",#REF!,0)</f>
        <v>0</v>
      </c>
      <c r="BH315" s="14" t="s">
        <v>83</v>
      </c>
      <c r="BI315" s="171" t="e">
        <f>ROUND(H315*#REF!,2)</f>
        <v>#REF!</v>
      </c>
      <c r="BJ315" s="14" t="s">
        <v>114</v>
      </c>
      <c r="BK315" s="170" t="s">
        <v>901</v>
      </c>
    </row>
    <row r="316" spans="1:63" s="11" customFormat="1" ht="25.9" customHeight="1">
      <c r="B316" s="146"/>
      <c r="C316" s="147"/>
      <c r="D316" s="148" t="s">
        <v>77</v>
      </c>
      <c r="E316" s="149" t="s">
        <v>902</v>
      </c>
      <c r="F316" s="149" t="s">
        <v>903</v>
      </c>
      <c r="G316" s="147"/>
      <c r="H316" s="150"/>
      <c r="I316" s="147"/>
      <c r="J316" s="151"/>
      <c r="K316" s="152"/>
      <c r="L316" s="153"/>
      <c r="M316" s="153"/>
      <c r="N316" s="154" t="e">
        <f>SUM(N317:N336)</f>
        <v>#REF!</v>
      </c>
      <c r="O316" s="153"/>
      <c r="P316" s="154" t="e">
        <f>SUM(P317:P336)</f>
        <v>#REF!</v>
      </c>
      <c r="Q316" s="153"/>
      <c r="R316" s="155" t="e">
        <f>SUM(R317:R336)</f>
        <v>#REF!</v>
      </c>
      <c r="AP316" s="156" t="s">
        <v>83</v>
      </c>
      <c r="AR316" s="157" t="s">
        <v>77</v>
      </c>
      <c r="AS316" s="157" t="s">
        <v>78</v>
      </c>
      <c r="AW316" s="156" t="s">
        <v>108</v>
      </c>
      <c r="BI316" s="158" t="e">
        <f>SUM(BI317:BI336)</f>
        <v>#REF!</v>
      </c>
    </row>
    <row r="317" spans="1:63" s="2" customFormat="1" ht="16.5" customHeight="1">
      <c r="A317" s="31"/>
      <c r="B317" s="32"/>
      <c r="C317" s="159" t="s">
        <v>904</v>
      </c>
      <c r="D317" s="159" t="s">
        <v>109</v>
      </c>
      <c r="E317" s="160" t="s">
        <v>905</v>
      </c>
      <c r="F317" s="161" t="s">
        <v>906</v>
      </c>
      <c r="G317" s="162" t="s">
        <v>118</v>
      </c>
      <c r="H317" s="163"/>
      <c r="I317" s="164"/>
      <c r="J317" s="165"/>
      <c r="K317" s="166" t="s">
        <v>1</v>
      </c>
      <c r="L317" s="167" t="s">
        <v>43</v>
      </c>
      <c r="M317" s="67"/>
      <c r="N317" s="168" t="e">
        <f>M317*#REF!</f>
        <v>#REF!</v>
      </c>
      <c r="O317" s="168">
        <v>0</v>
      </c>
      <c r="P317" s="168" t="e">
        <f>O317*#REF!</f>
        <v>#REF!</v>
      </c>
      <c r="Q317" s="168">
        <v>0</v>
      </c>
      <c r="R317" s="169" t="e">
        <f>Q317*#REF!</f>
        <v>#REF!</v>
      </c>
      <c r="S317" s="31"/>
      <c r="T317" s="31"/>
      <c r="U317" s="31"/>
      <c r="V317" s="31"/>
      <c r="W317" s="31"/>
      <c r="X317" s="31"/>
      <c r="Y317" s="31"/>
      <c r="Z317" s="31"/>
      <c r="AA317" s="31"/>
      <c r="AB317" s="31"/>
      <c r="AC317" s="31"/>
      <c r="AP317" s="170" t="s">
        <v>113</v>
      </c>
      <c r="AR317" s="170" t="s">
        <v>109</v>
      </c>
      <c r="AS317" s="170" t="s">
        <v>83</v>
      </c>
      <c r="AW317" s="14" t="s">
        <v>108</v>
      </c>
      <c r="BC317" s="171" t="e">
        <f>IF(L317="základní",#REF!,0)</f>
        <v>#REF!</v>
      </c>
      <c r="BD317" s="171">
        <f>IF(L317="snížená",#REF!,0)</f>
        <v>0</v>
      </c>
      <c r="BE317" s="171">
        <f>IF(L317="zákl. přenesená",#REF!,0)</f>
        <v>0</v>
      </c>
      <c r="BF317" s="171">
        <f>IF(L317="sníž. přenesená",#REF!,0)</f>
        <v>0</v>
      </c>
      <c r="BG317" s="171">
        <f>IF(L317="nulová",#REF!,0)</f>
        <v>0</v>
      </c>
      <c r="BH317" s="14" t="s">
        <v>83</v>
      </c>
      <c r="BI317" s="171" t="e">
        <f>ROUND(H317*#REF!,2)</f>
        <v>#REF!</v>
      </c>
      <c r="BJ317" s="14" t="s">
        <v>114</v>
      </c>
      <c r="BK317" s="170" t="s">
        <v>907</v>
      </c>
    </row>
    <row r="318" spans="1:63" s="2" customFormat="1" ht="16.5" customHeight="1">
      <c r="A318" s="31"/>
      <c r="B318" s="32"/>
      <c r="C318" s="159" t="s">
        <v>908</v>
      </c>
      <c r="D318" s="159" t="s">
        <v>109</v>
      </c>
      <c r="E318" s="160" t="s">
        <v>909</v>
      </c>
      <c r="F318" s="161" t="s">
        <v>910</v>
      </c>
      <c r="G318" s="162" t="s">
        <v>118</v>
      </c>
      <c r="H318" s="163"/>
      <c r="I318" s="164"/>
      <c r="J318" s="165"/>
      <c r="K318" s="166" t="s">
        <v>1</v>
      </c>
      <c r="L318" s="167" t="s">
        <v>43</v>
      </c>
      <c r="M318" s="67"/>
      <c r="N318" s="168" t="e">
        <f>M318*#REF!</f>
        <v>#REF!</v>
      </c>
      <c r="O318" s="168">
        <v>0</v>
      </c>
      <c r="P318" s="168" t="e">
        <f>O318*#REF!</f>
        <v>#REF!</v>
      </c>
      <c r="Q318" s="168">
        <v>0</v>
      </c>
      <c r="R318" s="169" t="e">
        <f>Q318*#REF!</f>
        <v>#REF!</v>
      </c>
      <c r="S318" s="31"/>
      <c r="T318" s="31"/>
      <c r="U318" s="31"/>
      <c r="V318" s="31"/>
      <c r="W318" s="31"/>
      <c r="X318" s="31"/>
      <c r="Y318" s="31"/>
      <c r="Z318" s="31"/>
      <c r="AA318" s="31"/>
      <c r="AB318" s="31"/>
      <c r="AC318" s="31"/>
      <c r="AP318" s="170" t="s">
        <v>113</v>
      </c>
      <c r="AR318" s="170" t="s">
        <v>109</v>
      </c>
      <c r="AS318" s="170" t="s">
        <v>83</v>
      </c>
      <c r="AW318" s="14" t="s">
        <v>108</v>
      </c>
      <c r="BC318" s="171" t="e">
        <f>IF(L318="základní",#REF!,0)</f>
        <v>#REF!</v>
      </c>
      <c r="BD318" s="171">
        <f>IF(L318="snížená",#REF!,0)</f>
        <v>0</v>
      </c>
      <c r="BE318" s="171">
        <f>IF(L318="zákl. přenesená",#REF!,0)</f>
        <v>0</v>
      </c>
      <c r="BF318" s="171">
        <f>IF(L318="sníž. přenesená",#REF!,0)</f>
        <v>0</v>
      </c>
      <c r="BG318" s="171">
        <f>IF(L318="nulová",#REF!,0)</f>
        <v>0</v>
      </c>
      <c r="BH318" s="14" t="s">
        <v>83</v>
      </c>
      <c r="BI318" s="171" t="e">
        <f>ROUND(H318*#REF!,2)</f>
        <v>#REF!</v>
      </c>
      <c r="BJ318" s="14" t="s">
        <v>114</v>
      </c>
      <c r="BK318" s="170" t="s">
        <v>911</v>
      </c>
    </row>
    <row r="319" spans="1:63" s="2" customFormat="1" ht="16.5" customHeight="1">
      <c r="A319" s="31"/>
      <c r="B319" s="32"/>
      <c r="C319" s="159" t="s">
        <v>912</v>
      </c>
      <c r="D319" s="159" t="s">
        <v>109</v>
      </c>
      <c r="E319" s="160" t="s">
        <v>913</v>
      </c>
      <c r="F319" s="161" t="s">
        <v>316</v>
      </c>
      <c r="G319" s="162" t="s">
        <v>118</v>
      </c>
      <c r="H319" s="163"/>
      <c r="I319" s="164"/>
      <c r="J319" s="165"/>
      <c r="K319" s="166" t="s">
        <v>1</v>
      </c>
      <c r="L319" s="167" t="s">
        <v>43</v>
      </c>
      <c r="M319" s="67"/>
      <c r="N319" s="168" t="e">
        <f>M319*#REF!</f>
        <v>#REF!</v>
      </c>
      <c r="O319" s="168">
        <v>0</v>
      </c>
      <c r="P319" s="168" t="e">
        <f>O319*#REF!</f>
        <v>#REF!</v>
      </c>
      <c r="Q319" s="168">
        <v>0</v>
      </c>
      <c r="R319" s="169" t="e">
        <f>Q319*#REF!</f>
        <v>#REF!</v>
      </c>
      <c r="S319" s="31"/>
      <c r="T319" s="31"/>
      <c r="U319" s="31"/>
      <c r="V319" s="31"/>
      <c r="W319" s="31"/>
      <c r="X319" s="31"/>
      <c r="Y319" s="31"/>
      <c r="Z319" s="31"/>
      <c r="AA319" s="31"/>
      <c r="AB319" s="31"/>
      <c r="AC319" s="31"/>
      <c r="AP319" s="170" t="s">
        <v>113</v>
      </c>
      <c r="AR319" s="170" t="s">
        <v>109</v>
      </c>
      <c r="AS319" s="170" t="s">
        <v>83</v>
      </c>
      <c r="AW319" s="14" t="s">
        <v>108</v>
      </c>
      <c r="BC319" s="171" t="e">
        <f>IF(L319="základní",#REF!,0)</f>
        <v>#REF!</v>
      </c>
      <c r="BD319" s="171">
        <f>IF(L319="snížená",#REF!,0)</f>
        <v>0</v>
      </c>
      <c r="BE319" s="171">
        <f>IF(L319="zákl. přenesená",#REF!,0)</f>
        <v>0</v>
      </c>
      <c r="BF319" s="171">
        <f>IF(L319="sníž. přenesená",#REF!,0)</f>
        <v>0</v>
      </c>
      <c r="BG319" s="171">
        <f>IF(L319="nulová",#REF!,0)</f>
        <v>0</v>
      </c>
      <c r="BH319" s="14" t="s">
        <v>83</v>
      </c>
      <c r="BI319" s="171" t="e">
        <f>ROUND(H319*#REF!,2)</f>
        <v>#REF!</v>
      </c>
      <c r="BJ319" s="14" t="s">
        <v>114</v>
      </c>
      <c r="BK319" s="170" t="s">
        <v>914</v>
      </c>
    </row>
    <row r="320" spans="1:63" s="2" customFormat="1" ht="16.5" customHeight="1">
      <c r="A320" s="31"/>
      <c r="B320" s="32"/>
      <c r="C320" s="159" t="s">
        <v>915</v>
      </c>
      <c r="D320" s="159" t="s">
        <v>109</v>
      </c>
      <c r="E320" s="160" t="s">
        <v>916</v>
      </c>
      <c r="F320" s="161" t="s">
        <v>917</v>
      </c>
      <c r="G320" s="162" t="s">
        <v>118</v>
      </c>
      <c r="H320" s="163"/>
      <c r="I320" s="164"/>
      <c r="J320" s="165"/>
      <c r="K320" s="166" t="s">
        <v>1</v>
      </c>
      <c r="L320" s="167" t="s">
        <v>43</v>
      </c>
      <c r="M320" s="67"/>
      <c r="N320" s="168" t="e">
        <f>M320*#REF!</f>
        <v>#REF!</v>
      </c>
      <c r="O320" s="168">
        <v>0</v>
      </c>
      <c r="P320" s="168" t="e">
        <f>O320*#REF!</f>
        <v>#REF!</v>
      </c>
      <c r="Q320" s="168">
        <v>0</v>
      </c>
      <c r="R320" s="169" t="e">
        <f>Q320*#REF!</f>
        <v>#REF!</v>
      </c>
      <c r="S320" s="31"/>
      <c r="T320" s="31"/>
      <c r="U320" s="31"/>
      <c r="V320" s="31"/>
      <c r="W320" s="31"/>
      <c r="X320" s="31"/>
      <c r="Y320" s="31"/>
      <c r="Z320" s="31"/>
      <c r="AA320" s="31"/>
      <c r="AB320" s="31"/>
      <c r="AC320" s="31"/>
      <c r="AP320" s="170" t="s">
        <v>113</v>
      </c>
      <c r="AR320" s="170" t="s">
        <v>109</v>
      </c>
      <c r="AS320" s="170" t="s">
        <v>83</v>
      </c>
      <c r="AW320" s="14" t="s">
        <v>108</v>
      </c>
      <c r="BC320" s="171" t="e">
        <f>IF(L320="základní",#REF!,0)</f>
        <v>#REF!</v>
      </c>
      <c r="BD320" s="171">
        <f>IF(L320="snížená",#REF!,0)</f>
        <v>0</v>
      </c>
      <c r="BE320" s="171">
        <f>IF(L320="zákl. přenesená",#REF!,0)</f>
        <v>0</v>
      </c>
      <c r="BF320" s="171">
        <f>IF(L320="sníž. přenesená",#REF!,0)</f>
        <v>0</v>
      </c>
      <c r="BG320" s="171">
        <f>IF(L320="nulová",#REF!,0)</f>
        <v>0</v>
      </c>
      <c r="BH320" s="14" t="s">
        <v>83</v>
      </c>
      <c r="BI320" s="171" t="e">
        <f>ROUND(H320*#REF!,2)</f>
        <v>#REF!</v>
      </c>
      <c r="BJ320" s="14" t="s">
        <v>114</v>
      </c>
      <c r="BK320" s="170" t="s">
        <v>918</v>
      </c>
    </row>
    <row r="321" spans="1:63" s="2" customFormat="1" ht="16.5" customHeight="1">
      <c r="A321" s="31"/>
      <c r="B321" s="32"/>
      <c r="C321" s="159" t="s">
        <v>919</v>
      </c>
      <c r="D321" s="159" t="s">
        <v>109</v>
      </c>
      <c r="E321" s="160" t="s">
        <v>920</v>
      </c>
      <c r="F321" s="161" t="s">
        <v>921</v>
      </c>
      <c r="G321" s="162" t="s">
        <v>118</v>
      </c>
      <c r="H321" s="163"/>
      <c r="I321" s="164"/>
      <c r="J321" s="165"/>
      <c r="K321" s="166" t="s">
        <v>1</v>
      </c>
      <c r="L321" s="167" t="s">
        <v>43</v>
      </c>
      <c r="M321" s="67"/>
      <c r="N321" s="168" t="e">
        <f>M321*#REF!</f>
        <v>#REF!</v>
      </c>
      <c r="O321" s="168">
        <v>0</v>
      </c>
      <c r="P321" s="168" t="e">
        <f>O321*#REF!</f>
        <v>#REF!</v>
      </c>
      <c r="Q321" s="168">
        <v>0</v>
      </c>
      <c r="R321" s="169" t="e">
        <f>Q321*#REF!</f>
        <v>#REF!</v>
      </c>
      <c r="S321" s="31"/>
      <c r="T321" s="31"/>
      <c r="U321" s="31"/>
      <c r="V321" s="31"/>
      <c r="W321" s="31"/>
      <c r="X321" s="31"/>
      <c r="Y321" s="31"/>
      <c r="Z321" s="31"/>
      <c r="AA321" s="31"/>
      <c r="AB321" s="31"/>
      <c r="AC321" s="31"/>
      <c r="AP321" s="170" t="s">
        <v>113</v>
      </c>
      <c r="AR321" s="170" t="s">
        <v>109</v>
      </c>
      <c r="AS321" s="170" t="s">
        <v>83</v>
      </c>
      <c r="AW321" s="14" t="s">
        <v>108</v>
      </c>
      <c r="BC321" s="171" t="e">
        <f>IF(L321="základní",#REF!,0)</f>
        <v>#REF!</v>
      </c>
      <c r="BD321" s="171">
        <f>IF(L321="snížená",#REF!,0)</f>
        <v>0</v>
      </c>
      <c r="BE321" s="171">
        <f>IF(L321="zákl. přenesená",#REF!,0)</f>
        <v>0</v>
      </c>
      <c r="BF321" s="171">
        <f>IF(L321="sníž. přenesená",#REF!,0)</f>
        <v>0</v>
      </c>
      <c r="BG321" s="171">
        <f>IF(L321="nulová",#REF!,0)</f>
        <v>0</v>
      </c>
      <c r="BH321" s="14" t="s">
        <v>83</v>
      </c>
      <c r="BI321" s="171" t="e">
        <f>ROUND(H321*#REF!,2)</f>
        <v>#REF!</v>
      </c>
      <c r="BJ321" s="14" t="s">
        <v>114</v>
      </c>
      <c r="BK321" s="170" t="s">
        <v>922</v>
      </c>
    </row>
    <row r="322" spans="1:63" s="2" customFormat="1" ht="16.5" customHeight="1">
      <c r="A322" s="31"/>
      <c r="B322" s="32"/>
      <c r="C322" s="159" t="s">
        <v>923</v>
      </c>
      <c r="D322" s="159" t="s">
        <v>109</v>
      </c>
      <c r="E322" s="160" t="s">
        <v>924</v>
      </c>
      <c r="F322" s="161" t="s">
        <v>925</v>
      </c>
      <c r="G322" s="162" t="s">
        <v>118</v>
      </c>
      <c r="H322" s="163"/>
      <c r="I322" s="164"/>
      <c r="J322" s="165"/>
      <c r="K322" s="166" t="s">
        <v>1</v>
      </c>
      <c r="L322" s="167" t="s">
        <v>43</v>
      </c>
      <c r="M322" s="67"/>
      <c r="N322" s="168" t="e">
        <f>M322*#REF!</f>
        <v>#REF!</v>
      </c>
      <c r="O322" s="168">
        <v>0</v>
      </c>
      <c r="P322" s="168" t="e">
        <f>O322*#REF!</f>
        <v>#REF!</v>
      </c>
      <c r="Q322" s="168">
        <v>0</v>
      </c>
      <c r="R322" s="169" t="e">
        <f>Q322*#REF!</f>
        <v>#REF!</v>
      </c>
      <c r="S322" s="31"/>
      <c r="T322" s="31"/>
      <c r="U322" s="31"/>
      <c r="V322" s="31"/>
      <c r="W322" s="31"/>
      <c r="X322" s="31"/>
      <c r="Y322" s="31"/>
      <c r="Z322" s="31"/>
      <c r="AA322" s="31"/>
      <c r="AB322" s="31"/>
      <c r="AC322" s="31"/>
      <c r="AP322" s="170" t="s">
        <v>113</v>
      </c>
      <c r="AR322" s="170" t="s">
        <v>109</v>
      </c>
      <c r="AS322" s="170" t="s">
        <v>83</v>
      </c>
      <c r="AW322" s="14" t="s">
        <v>108</v>
      </c>
      <c r="BC322" s="171" t="e">
        <f>IF(L322="základní",#REF!,0)</f>
        <v>#REF!</v>
      </c>
      <c r="BD322" s="171">
        <f>IF(L322="snížená",#REF!,0)</f>
        <v>0</v>
      </c>
      <c r="BE322" s="171">
        <f>IF(L322="zákl. přenesená",#REF!,0)</f>
        <v>0</v>
      </c>
      <c r="BF322" s="171">
        <f>IF(L322="sníž. přenesená",#REF!,0)</f>
        <v>0</v>
      </c>
      <c r="BG322" s="171">
        <f>IF(L322="nulová",#REF!,0)</f>
        <v>0</v>
      </c>
      <c r="BH322" s="14" t="s">
        <v>83</v>
      </c>
      <c r="BI322" s="171" t="e">
        <f>ROUND(H322*#REF!,2)</f>
        <v>#REF!</v>
      </c>
      <c r="BJ322" s="14" t="s">
        <v>114</v>
      </c>
      <c r="BK322" s="170" t="s">
        <v>926</v>
      </c>
    </row>
    <row r="323" spans="1:63" s="2" customFormat="1" ht="16.5" customHeight="1">
      <c r="A323" s="31"/>
      <c r="B323" s="32"/>
      <c r="C323" s="159" t="s">
        <v>927</v>
      </c>
      <c r="D323" s="159" t="s">
        <v>109</v>
      </c>
      <c r="E323" s="160" t="s">
        <v>928</v>
      </c>
      <c r="F323" s="161" t="s">
        <v>419</v>
      </c>
      <c r="G323" s="162" t="s">
        <v>118</v>
      </c>
      <c r="H323" s="163"/>
      <c r="I323" s="164"/>
      <c r="J323" s="165"/>
      <c r="K323" s="166" t="s">
        <v>1</v>
      </c>
      <c r="L323" s="167" t="s">
        <v>43</v>
      </c>
      <c r="M323" s="67"/>
      <c r="N323" s="168" t="e">
        <f>M323*#REF!</f>
        <v>#REF!</v>
      </c>
      <c r="O323" s="168">
        <v>0</v>
      </c>
      <c r="P323" s="168" t="e">
        <f>O323*#REF!</f>
        <v>#REF!</v>
      </c>
      <c r="Q323" s="168">
        <v>0</v>
      </c>
      <c r="R323" s="169" t="e">
        <f>Q323*#REF!</f>
        <v>#REF!</v>
      </c>
      <c r="S323" s="31"/>
      <c r="T323" s="31"/>
      <c r="U323" s="31"/>
      <c r="V323" s="31"/>
      <c r="W323" s="31"/>
      <c r="X323" s="31"/>
      <c r="Y323" s="31"/>
      <c r="Z323" s="31"/>
      <c r="AA323" s="31"/>
      <c r="AB323" s="31"/>
      <c r="AC323" s="31"/>
      <c r="AP323" s="170" t="s">
        <v>113</v>
      </c>
      <c r="AR323" s="170" t="s">
        <v>109</v>
      </c>
      <c r="AS323" s="170" t="s">
        <v>83</v>
      </c>
      <c r="AW323" s="14" t="s">
        <v>108</v>
      </c>
      <c r="BC323" s="171" t="e">
        <f>IF(L323="základní",#REF!,0)</f>
        <v>#REF!</v>
      </c>
      <c r="BD323" s="171">
        <f>IF(L323="snížená",#REF!,0)</f>
        <v>0</v>
      </c>
      <c r="BE323" s="171">
        <f>IF(L323="zákl. přenesená",#REF!,0)</f>
        <v>0</v>
      </c>
      <c r="BF323" s="171">
        <f>IF(L323="sníž. přenesená",#REF!,0)</f>
        <v>0</v>
      </c>
      <c r="BG323" s="171">
        <f>IF(L323="nulová",#REF!,0)</f>
        <v>0</v>
      </c>
      <c r="BH323" s="14" t="s">
        <v>83</v>
      </c>
      <c r="BI323" s="171" t="e">
        <f>ROUND(H323*#REF!,2)</f>
        <v>#REF!</v>
      </c>
      <c r="BJ323" s="14" t="s">
        <v>114</v>
      </c>
      <c r="BK323" s="170" t="s">
        <v>929</v>
      </c>
    </row>
    <row r="324" spans="1:63" s="2" customFormat="1" ht="16.5" customHeight="1">
      <c r="A324" s="31"/>
      <c r="B324" s="32"/>
      <c r="C324" s="159" t="s">
        <v>930</v>
      </c>
      <c r="D324" s="159" t="s">
        <v>109</v>
      </c>
      <c r="E324" s="160" t="s">
        <v>931</v>
      </c>
      <c r="F324" s="161" t="s">
        <v>932</v>
      </c>
      <c r="G324" s="162" t="s">
        <v>118</v>
      </c>
      <c r="H324" s="163"/>
      <c r="I324" s="164"/>
      <c r="J324" s="165"/>
      <c r="K324" s="166" t="s">
        <v>1</v>
      </c>
      <c r="L324" s="167" t="s">
        <v>43</v>
      </c>
      <c r="M324" s="67"/>
      <c r="N324" s="168" t="e">
        <f>M324*#REF!</f>
        <v>#REF!</v>
      </c>
      <c r="O324" s="168">
        <v>0</v>
      </c>
      <c r="P324" s="168" t="e">
        <f>O324*#REF!</f>
        <v>#REF!</v>
      </c>
      <c r="Q324" s="168">
        <v>0</v>
      </c>
      <c r="R324" s="169" t="e">
        <f>Q324*#REF!</f>
        <v>#REF!</v>
      </c>
      <c r="S324" s="31"/>
      <c r="T324" s="31"/>
      <c r="U324" s="31"/>
      <c r="V324" s="31"/>
      <c r="W324" s="31"/>
      <c r="X324" s="31"/>
      <c r="Y324" s="31"/>
      <c r="Z324" s="31"/>
      <c r="AA324" s="31"/>
      <c r="AB324" s="31"/>
      <c r="AC324" s="31"/>
      <c r="AP324" s="170" t="s">
        <v>113</v>
      </c>
      <c r="AR324" s="170" t="s">
        <v>109</v>
      </c>
      <c r="AS324" s="170" t="s">
        <v>83</v>
      </c>
      <c r="AW324" s="14" t="s">
        <v>108</v>
      </c>
      <c r="BC324" s="171" t="e">
        <f>IF(L324="základní",#REF!,0)</f>
        <v>#REF!</v>
      </c>
      <c r="BD324" s="171">
        <f>IF(L324="snížená",#REF!,0)</f>
        <v>0</v>
      </c>
      <c r="BE324" s="171">
        <f>IF(L324="zákl. přenesená",#REF!,0)</f>
        <v>0</v>
      </c>
      <c r="BF324" s="171">
        <f>IF(L324="sníž. přenesená",#REF!,0)</f>
        <v>0</v>
      </c>
      <c r="BG324" s="171">
        <f>IF(L324="nulová",#REF!,0)</f>
        <v>0</v>
      </c>
      <c r="BH324" s="14" t="s">
        <v>83</v>
      </c>
      <c r="BI324" s="171" t="e">
        <f>ROUND(H324*#REF!,2)</f>
        <v>#REF!</v>
      </c>
      <c r="BJ324" s="14" t="s">
        <v>114</v>
      </c>
      <c r="BK324" s="170" t="s">
        <v>933</v>
      </c>
    </row>
    <row r="325" spans="1:63" s="2" customFormat="1" ht="16.5" customHeight="1">
      <c r="A325" s="31"/>
      <c r="B325" s="32"/>
      <c r="C325" s="159" t="s">
        <v>934</v>
      </c>
      <c r="D325" s="159" t="s">
        <v>109</v>
      </c>
      <c r="E325" s="160" t="s">
        <v>935</v>
      </c>
      <c r="F325" s="161" t="s">
        <v>936</v>
      </c>
      <c r="G325" s="162" t="s">
        <v>118</v>
      </c>
      <c r="H325" s="163"/>
      <c r="I325" s="164"/>
      <c r="J325" s="165"/>
      <c r="K325" s="166" t="s">
        <v>1</v>
      </c>
      <c r="L325" s="167" t="s">
        <v>43</v>
      </c>
      <c r="M325" s="67"/>
      <c r="N325" s="168" t="e">
        <f>M325*#REF!</f>
        <v>#REF!</v>
      </c>
      <c r="O325" s="168">
        <v>0</v>
      </c>
      <c r="P325" s="168" t="e">
        <f>O325*#REF!</f>
        <v>#REF!</v>
      </c>
      <c r="Q325" s="168">
        <v>0</v>
      </c>
      <c r="R325" s="169" t="e">
        <f>Q325*#REF!</f>
        <v>#REF!</v>
      </c>
      <c r="S325" s="31"/>
      <c r="T325" s="31"/>
      <c r="U325" s="31"/>
      <c r="V325" s="31"/>
      <c r="W325" s="31"/>
      <c r="X325" s="31"/>
      <c r="Y325" s="31"/>
      <c r="Z325" s="31"/>
      <c r="AA325" s="31"/>
      <c r="AB325" s="31"/>
      <c r="AC325" s="31"/>
      <c r="AP325" s="170" t="s">
        <v>113</v>
      </c>
      <c r="AR325" s="170" t="s">
        <v>109</v>
      </c>
      <c r="AS325" s="170" t="s">
        <v>83</v>
      </c>
      <c r="AW325" s="14" t="s">
        <v>108</v>
      </c>
      <c r="BC325" s="171" t="e">
        <f>IF(L325="základní",#REF!,0)</f>
        <v>#REF!</v>
      </c>
      <c r="BD325" s="171">
        <f>IF(L325="snížená",#REF!,0)</f>
        <v>0</v>
      </c>
      <c r="BE325" s="171">
        <f>IF(L325="zákl. přenesená",#REF!,0)</f>
        <v>0</v>
      </c>
      <c r="BF325" s="171">
        <f>IF(L325="sníž. přenesená",#REF!,0)</f>
        <v>0</v>
      </c>
      <c r="BG325" s="171">
        <f>IF(L325="nulová",#REF!,0)</f>
        <v>0</v>
      </c>
      <c r="BH325" s="14" t="s">
        <v>83</v>
      </c>
      <c r="BI325" s="171" t="e">
        <f>ROUND(H325*#REF!,2)</f>
        <v>#REF!</v>
      </c>
      <c r="BJ325" s="14" t="s">
        <v>114</v>
      </c>
      <c r="BK325" s="170" t="s">
        <v>937</v>
      </c>
    </row>
    <row r="326" spans="1:63" s="2" customFormat="1" ht="16.5" customHeight="1">
      <c r="A326" s="31"/>
      <c r="B326" s="32"/>
      <c r="C326" s="159" t="s">
        <v>938</v>
      </c>
      <c r="D326" s="159" t="s">
        <v>109</v>
      </c>
      <c r="E326" s="160" t="s">
        <v>939</v>
      </c>
      <c r="F326" s="161" t="s">
        <v>940</v>
      </c>
      <c r="G326" s="162" t="s">
        <v>118</v>
      </c>
      <c r="H326" s="163"/>
      <c r="I326" s="164"/>
      <c r="J326" s="165"/>
      <c r="K326" s="166" t="s">
        <v>1</v>
      </c>
      <c r="L326" s="167" t="s">
        <v>43</v>
      </c>
      <c r="M326" s="67"/>
      <c r="N326" s="168" t="e">
        <f>M326*#REF!</f>
        <v>#REF!</v>
      </c>
      <c r="O326" s="168">
        <v>0</v>
      </c>
      <c r="P326" s="168" t="e">
        <f>O326*#REF!</f>
        <v>#REF!</v>
      </c>
      <c r="Q326" s="168">
        <v>0</v>
      </c>
      <c r="R326" s="169" t="e">
        <f>Q326*#REF!</f>
        <v>#REF!</v>
      </c>
      <c r="S326" s="31"/>
      <c r="T326" s="31"/>
      <c r="U326" s="31"/>
      <c r="V326" s="31"/>
      <c r="W326" s="31"/>
      <c r="X326" s="31"/>
      <c r="Y326" s="31"/>
      <c r="Z326" s="31"/>
      <c r="AA326" s="31"/>
      <c r="AB326" s="31"/>
      <c r="AC326" s="31"/>
      <c r="AP326" s="170" t="s">
        <v>113</v>
      </c>
      <c r="AR326" s="170" t="s">
        <v>109</v>
      </c>
      <c r="AS326" s="170" t="s">
        <v>83</v>
      </c>
      <c r="AW326" s="14" t="s">
        <v>108</v>
      </c>
      <c r="BC326" s="171" t="e">
        <f>IF(L326="základní",#REF!,0)</f>
        <v>#REF!</v>
      </c>
      <c r="BD326" s="171">
        <f>IF(L326="snížená",#REF!,0)</f>
        <v>0</v>
      </c>
      <c r="BE326" s="171">
        <f>IF(L326="zákl. přenesená",#REF!,0)</f>
        <v>0</v>
      </c>
      <c r="BF326" s="171">
        <f>IF(L326="sníž. přenesená",#REF!,0)</f>
        <v>0</v>
      </c>
      <c r="BG326" s="171">
        <f>IF(L326="nulová",#REF!,0)</f>
        <v>0</v>
      </c>
      <c r="BH326" s="14" t="s">
        <v>83</v>
      </c>
      <c r="BI326" s="171" t="e">
        <f>ROUND(H326*#REF!,2)</f>
        <v>#REF!</v>
      </c>
      <c r="BJ326" s="14" t="s">
        <v>114</v>
      </c>
      <c r="BK326" s="170" t="s">
        <v>941</v>
      </c>
    </row>
    <row r="327" spans="1:63" s="2" customFormat="1" ht="16.5" customHeight="1">
      <c r="A327" s="31"/>
      <c r="B327" s="32"/>
      <c r="C327" s="159" t="s">
        <v>942</v>
      </c>
      <c r="D327" s="159" t="s">
        <v>109</v>
      </c>
      <c r="E327" s="160" t="s">
        <v>943</v>
      </c>
      <c r="F327" s="161" t="s">
        <v>944</v>
      </c>
      <c r="G327" s="162" t="s">
        <v>118</v>
      </c>
      <c r="H327" s="163"/>
      <c r="I327" s="164"/>
      <c r="J327" s="165"/>
      <c r="K327" s="166" t="s">
        <v>1</v>
      </c>
      <c r="L327" s="167" t="s">
        <v>43</v>
      </c>
      <c r="M327" s="67"/>
      <c r="N327" s="168" t="e">
        <f>M327*#REF!</f>
        <v>#REF!</v>
      </c>
      <c r="O327" s="168">
        <v>0</v>
      </c>
      <c r="P327" s="168" t="e">
        <f>O327*#REF!</f>
        <v>#REF!</v>
      </c>
      <c r="Q327" s="168">
        <v>0</v>
      </c>
      <c r="R327" s="169" t="e">
        <f>Q327*#REF!</f>
        <v>#REF!</v>
      </c>
      <c r="S327" s="31"/>
      <c r="T327" s="31"/>
      <c r="U327" s="31"/>
      <c r="V327" s="31"/>
      <c r="W327" s="31"/>
      <c r="X327" s="31"/>
      <c r="Y327" s="31"/>
      <c r="Z327" s="31"/>
      <c r="AA327" s="31"/>
      <c r="AB327" s="31"/>
      <c r="AC327" s="31"/>
      <c r="AP327" s="170" t="s">
        <v>113</v>
      </c>
      <c r="AR327" s="170" t="s">
        <v>109</v>
      </c>
      <c r="AS327" s="170" t="s">
        <v>83</v>
      </c>
      <c r="AW327" s="14" t="s">
        <v>108</v>
      </c>
      <c r="BC327" s="171" t="e">
        <f>IF(L327="základní",#REF!,0)</f>
        <v>#REF!</v>
      </c>
      <c r="BD327" s="171">
        <f>IF(L327="snížená",#REF!,0)</f>
        <v>0</v>
      </c>
      <c r="BE327" s="171">
        <f>IF(L327="zákl. přenesená",#REF!,0)</f>
        <v>0</v>
      </c>
      <c r="BF327" s="171">
        <f>IF(L327="sníž. přenesená",#REF!,0)</f>
        <v>0</v>
      </c>
      <c r="BG327" s="171">
        <f>IF(L327="nulová",#REF!,0)</f>
        <v>0</v>
      </c>
      <c r="BH327" s="14" t="s">
        <v>83</v>
      </c>
      <c r="BI327" s="171" t="e">
        <f>ROUND(H327*#REF!,2)</f>
        <v>#REF!</v>
      </c>
      <c r="BJ327" s="14" t="s">
        <v>114</v>
      </c>
      <c r="BK327" s="170" t="s">
        <v>945</v>
      </c>
    </row>
    <row r="328" spans="1:63" s="2" customFormat="1" ht="16.5" customHeight="1">
      <c r="A328" s="31"/>
      <c r="B328" s="32"/>
      <c r="C328" s="159" t="s">
        <v>946</v>
      </c>
      <c r="D328" s="159" t="s">
        <v>109</v>
      </c>
      <c r="E328" s="160" t="s">
        <v>947</v>
      </c>
      <c r="F328" s="161" t="s">
        <v>948</v>
      </c>
      <c r="G328" s="162" t="s">
        <v>118</v>
      </c>
      <c r="H328" s="163"/>
      <c r="I328" s="164"/>
      <c r="J328" s="165"/>
      <c r="K328" s="166" t="s">
        <v>1</v>
      </c>
      <c r="L328" s="167" t="s">
        <v>43</v>
      </c>
      <c r="M328" s="67"/>
      <c r="N328" s="168" t="e">
        <f>M328*#REF!</f>
        <v>#REF!</v>
      </c>
      <c r="O328" s="168">
        <v>0</v>
      </c>
      <c r="P328" s="168" t="e">
        <f>O328*#REF!</f>
        <v>#REF!</v>
      </c>
      <c r="Q328" s="168">
        <v>0</v>
      </c>
      <c r="R328" s="169" t="e">
        <f>Q328*#REF!</f>
        <v>#REF!</v>
      </c>
      <c r="S328" s="31"/>
      <c r="T328" s="31"/>
      <c r="U328" s="31"/>
      <c r="V328" s="31"/>
      <c r="W328" s="31"/>
      <c r="X328" s="31"/>
      <c r="Y328" s="31"/>
      <c r="Z328" s="31"/>
      <c r="AA328" s="31"/>
      <c r="AB328" s="31"/>
      <c r="AC328" s="31"/>
      <c r="AP328" s="170" t="s">
        <v>113</v>
      </c>
      <c r="AR328" s="170" t="s">
        <v>109</v>
      </c>
      <c r="AS328" s="170" t="s">
        <v>83</v>
      </c>
      <c r="AW328" s="14" t="s">
        <v>108</v>
      </c>
      <c r="BC328" s="171" t="e">
        <f>IF(L328="základní",#REF!,0)</f>
        <v>#REF!</v>
      </c>
      <c r="BD328" s="171">
        <f>IF(L328="snížená",#REF!,0)</f>
        <v>0</v>
      </c>
      <c r="BE328" s="171">
        <f>IF(L328="zákl. přenesená",#REF!,0)</f>
        <v>0</v>
      </c>
      <c r="BF328" s="171">
        <f>IF(L328="sníž. přenesená",#REF!,0)</f>
        <v>0</v>
      </c>
      <c r="BG328" s="171">
        <f>IF(L328="nulová",#REF!,0)</f>
        <v>0</v>
      </c>
      <c r="BH328" s="14" t="s">
        <v>83</v>
      </c>
      <c r="BI328" s="171" t="e">
        <f>ROUND(H328*#REF!,2)</f>
        <v>#REF!</v>
      </c>
      <c r="BJ328" s="14" t="s">
        <v>114</v>
      </c>
      <c r="BK328" s="170" t="s">
        <v>949</v>
      </c>
    </row>
    <row r="329" spans="1:63" s="2" customFormat="1" ht="16.5" customHeight="1">
      <c r="A329" s="31"/>
      <c r="B329" s="32"/>
      <c r="C329" s="159" t="s">
        <v>950</v>
      </c>
      <c r="D329" s="159" t="s">
        <v>109</v>
      </c>
      <c r="E329" s="160" t="s">
        <v>951</v>
      </c>
      <c r="F329" s="161" t="s">
        <v>952</v>
      </c>
      <c r="G329" s="162" t="s">
        <v>280</v>
      </c>
      <c r="H329" s="163"/>
      <c r="I329" s="164"/>
      <c r="J329" s="165"/>
      <c r="K329" s="166" t="s">
        <v>1</v>
      </c>
      <c r="L329" s="167" t="s">
        <v>43</v>
      </c>
      <c r="M329" s="67"/>
      <c r="N329" s="168" t="e">
        <f>M329*#REF!</f>
        <v>#REF!</v>
      </c>
      <c r="O329" s="168">
        <v>0</v>
      </c>
      <c r="P329" s="168" t="e">
        <f>O329*#REF!</f>
        <v>#REF!</v>
      </c>
      <c r="Q329" s="168">
        <v>0</v>
      </c>
      <c r="R329" s="169" t="e">
        <f>Q329*#REF!</f>
        <v>#REF!</v>
      </c>
      <c r="S329" s="31"/>
      <c r="T329" s="31"/>
      <c r="U329" s="31"/>
      <c r="V329" s="31"/>
      <c r="W329" s="31"/>
      <c r="X329" s="31"/>
      <c r="Y329" s="31"/>
      <c r="Z329" s="31"/>
      <c r="AA329" s="31"/>
      <c r="AB329" s="31"/>
      <c r="AC329" s="31"/>
      <c r="AP329" s="170" t="s">
        <v>113</v>
      </c>
      <c r="AR329" s="170" t="s">
        <v>109</v>
      </c>
      <c r="AS329" s="170" t="s">
        <v>83</v>
      </c>
      <c r="AW329" s="14" t="s">
        <v>108</v>
      </c>
      <c r="BC329" s="171" t="e">
        <f>IF(L329="základní",#REF!,0)</f>
        <v>#REF!</v>
      </c>
      <c r="BD329" s="171">
        <f>IF(L329="snížená",#REF!,0)</f>
        <v>0</v>
      </c>
      <c r="BE329" s="171">
        <f>IF(L329="zákl. přenesená",#REF!,0)</f>
        <v>0</v>
      </c>
      <c r="BF329" s="171">
        <f>IF(L329="sníž. přenesená",#REF!,0)</f>
        <v>0</v>
      </c>
      <c r="BG329" s="171">
        <f>IF(L329="nulová",#REF!,0)</f>
        <v>0</v>
      </c>
      <c r="BH329" s="14" t="s">
        <v>83</v>
      </c>
      <c r="BI329" s="171" t="e">
        <f>ROUND(H329*#REF!,2)</f>
        <v>#REF!</v>
      </c>
      <c r="BJ329" s="14" t="s">
        <v>114</v>
      </c>
      <c r="BK329" s="170" t="s">
        <v>953</v>
      </c>
    </row>
    <row r="330" spans="1:63" s="2" customFormat="1" ht="16.5" customHeight="1">
      <c r="A330" s="31"/>
      <c r="B330" s="32"/>
      <c r="C330" s="159" t="s">
        <v>954</v>
      </c>
      <c r="D330" s="159" t="s">
        <v>109</v>
      </c>
      <c r="E330" s="160" t="s">
        <v>955</v>
      </c>
      <c r="F330" s="161" t="s">
        <v>956</v>
      </c>
      <c r="G330" s="162" t="s">
        <v>118</v>
      </c>
      <c r="H330" s="163"/>
      <c r="I330" s="164"/>
      <c r="J330" s="165"/>
      <c r="K330" s="166" t="s">
        <v>1</v>
      </c>
      <c r="L330" s="167" t="s">
        <v>43</v>
      </c>
      <c r="M330" s="67"/>
      <c r="N330" s="168" t="e">
        <f>M330*#REF!</f>
        <v>#REF!</v>
      </c>
      <c r="O330" s="168">
        <v>0</v>
      </c>
      <c r="P330" s="168" t="e">
        <f>O330*#REF!</f>
        <v>#REF!</v>
      </c>
      <c r="Q330" s="168">
        <v>0</v>
      </c>
      <c r="R330" s="169" t="e">
        <f>Q330*#REF!</f>
        <v>#REF!</v>
      </c>
      <c r="S330" s="31"/>
      <c r="T330" s="31"/>
      <c r="U330" s="31"/>
      <c r="V330" s="31"/>
      <c r="W330" s="31"/>
      <c r="X330" s="31"/>
      <c r="Y330" s="31"/>
      <c r="Z330" s="31"/>
      <c r="AA330" s="31"/>
      <c r="AB330" s="31"/>
      <c r="AC330" s="31"/>
      <c r="AP330" s="170" t="s">
        <v>113</v>
      </c>
      <c r="AR330" s="170" t="s">
        <v>109</v>
      </c>
      <c r="AS330" s="170" t="s">
        <v>83</v>
      </c>
      <c r="AW330" s="14" t="s">
        <v>108</v>
      </c>
      <c r="BC330" s="171" t="e">
        <f>IF(L330="základní",#REF!,0)</f>
        <v>#REF!</v>
      </c>
      <c r="BD330" s="171">
        <f>IF(L330="snížená",#REF!,0)</f>
        <v>0</v>
      </c>
      <c r="BE330" s="171">
        <f>IF(L330="zákl. přenesená",#REF!,0)</f>
        <v>0</v>
      </c>
      <c r="BF330" s="171">
        <f>IF(L330="sníž. přenesená",#REF!,0)</f>
        <v>0</v>
      </c>
      <c r="BG330" s="171">
        <f>IF(L330="nulová",#REF!,0)</f>
        <v>0</v>
      </c>
      <c r="BH330" s="14" t="s">
        <v>83</v>
      </c>
      <c r="BI330" s="171" t="e">
        <f>ROUND(H330*#REF!,2)</f>
        <v>#REF!</v>
      </c>
      <c r="BJ330" s="14" t="s">
        <v>114</v>
      </c>
      <c r="BK330" s="170" t="s">
        <v>957</v>
      </c>
    </row>
    <row r="331" spans="1:63" s="2" customFormat="1" ht="16.5" customHeight="1">
      <c r="A331" s="31"/>
      <c r="B331" s="32"/>
      <c r="C331" s="159" t="s">
        <v>958</v>
      </c>
      <c r="D331" s="159" t="s">
        <v>109</v>
      </c>
      <c r="E331" s="160" t="s">
        <v>959</v>
      </c>
      <c r="F331" s="161" t="s">
        <v>960</v>
      </c>
      <c r="G331" s="162" t="s">
        <v>118</v>
      </c>
      <c r="H331" s="163"/>
      <c r="I331" s="164"/>
      <c r="J331" s="165"/>
      <c r="K331" s="166" t="s">
        <v>1</v>
      </c>
      <c r="L331" s="167" t="s">
        <v>43</v>
      </c>
      <c r="M331" s="67"/>
      <c r="N331" s="168" t="e">
        <f>M331*#REF!</f>
        <v>#REF!</v>
      </c>
      <c r="O331" s="168">
        <v>0</v>
      </c>
      <c r="P331" s="168" t="e">
        <f>O331*#REF!</f>
        <v>#REF!</v>
      </c>
      <c r="Q331" s="168">
        <v>0</v>
      </c>
      <c r="R331" s="169" t="e">
        <f>Q331*#REF!</f>
        <v>#REF!</v>
      </c>
      <c r="S331" s="31"/>
      <c r="T331" s="31"/>
      <c r="U331" s="31"/>
      <c r="V331" s="31"/>
      <c r="W331" s="31"/>
      <c r="X331" s="31"/>
      <c r="Y331" s="31"/>
      <c r="Z331" s="31"/>
      <c r="AA331" s="31"/>
      <c r="AB331" s="31"/>
      <c r="AC331" s="31"/>
      <c r="AP331" s="170" t="s">
        <v>113</v>
      </c>
      <c r="AR331" s="170" t="s">
        <v>109</v>
      </c>
      <c r="AS331" s="170" t="s">
        <v>83</v>
      </c>
      <c r="AW331" s="14" t="s">
        <v>108</v>
      </c>
      <c r="BC331" s="171" t="e">
        <f>IF(L331="základní",#REF!,0)</f>
        <v>#REF!</v>
      </c>
      <c r="BD331" s="171">
        <f>IF(L331="snížená",#REF!,0)</f>
        <v>0</v>
      </c>
      <c r="BE331" s="171">
        <f>IF(L331="zákl. přenesená",#REF!,0)</f>
        <v>0</v>
      </c>
      <c r="BF331" s="171">
        <f>IF(L331="sníž. přenesená",#REF!,0)</f>
        <v>0</v>
      </c>
      <c r="BG331" s="171">
        <f>IF(L331="nulová",#REF!,0)</f>
        <v>0</v>
      </c>
      <c r="BH331" s="14" t="s">
        <v>83</v>
      </c>
      <c r="BI331" s="171" t="e">
        <f>ROUND(H331*#REF!,2)</f>
        <v>#REF!</v>
      </c>
      <c r="BJ331" s="14" t="s">
        <v>114</v>
      </c>
      <c r="BK331" s="170" t="s">
        <v>961</v>
      </c>
    </row>
    <row r="332" spans="1:63" s="2" customFormat="1" ht="16.5" customHeight="1">
      <c r="A332" s="31"/>
      <c r="B332" s="32"/>
      <c r="C332" s="159" t="s">
        <v>962</v>
      </c>
      <c r="D332" s="159" t="s">
        <v>109</v>
      </c>
      <c r="E332" s="160" t="s">
        <v>963</v>
      </c>
      <c r="F332" s="161" t="s">
        <v>964</v>
      </c>
      <c r="G332" s="162" t="s">
        <v>118</v>
      </c>
      <c r="H332" s="163"/>
      <c r="I332" s="164"/>
      <c r="J332" s="165"/>
      <c r="K332" s="166" t="s">
        <v>1</v>
      </c>
      <c r="L332" s="167" t="s">
        <v>43</v>
      </c>
      <c r="M332" s="67"/>
      <c r="N332" s="168" t="e">
        <f>M332*#REF!</f>
        <v>#REF!</v>
      </c>
      <c r="O332" s="168">
        <v>0</v>
      </c>
      <c r="P332" s="168" t="e">
        <f>O332*#REF!</f>
        <v>#REF!</v>
      </c>
      <c r="Q332" s="168">
        <v>0</v>
      </c>
      <c r="R332" s="169" t="e">
        <f>Q332*#REF!</f>
        <v>#REF!</v>
      </c>
      <c r="S332" s="31"/>
      <c r="T332" s="31"/>
      <c r="U332" s="31"/>
      <c r="V332" s="31"/>
      <c r="W332" s="31"/>
      <c r="X332" s="31"/>
      <c r="Y332" s="31"/>
      <c r="Z332" s="31"/>
      <c r="AA332" s="31"/>
      <c r="AB332" s="31"/>
      <c r="AC332" s="31"/>
      <c r="AP332" s="170" t="s">
        <v>113</v>
      </c>
      <c r="AR332" s="170" t="s">
        <v>109</v>
      </c>
      <c r="AS332" s="170" t="s">
        <v>83</v>
      </c>
      <c r="AW332" s="14" t="s">
        <v>108</v>
      </c>
      <c r="BC332" s="171" t="e">
        <f>IF(L332="základní",#REF!,0)</f>
        <v>#REF!</v>
      </c>
      <c r="BD332" s="171">
        <f>IF(L332="snížená",#REF!,0)</f>
        <v>0</v>
      </c>
      <c r="BE332" s="171">
        <f>IF(L332="zákl. přenesená",#REF!,0)</f>
        <v>0</v>
      </c>
      <c r="BF332" s="171">
        <f>IF(L332="sníž. přenesená",#REF!,0)</f>
        <v>0</v>
      </c>
      <c r="BG332" s="171">
        <f>IF(L332="nulová",#REF!,0)</f>
        <v>0</v>
      </c>
      <c r="BH332" s="14" t="s">
        <v>83</v>
      </c>
      <c r="BI332" s="171" t="e">
        <f>ROUND(H332*#REF!,2)</f>
        <v>#REF!</v>
      </c>
      <c r="BJ332" s="14" t="s">
        <v>114</v>
      </c>
      <c r="BK332" s="170" t="s">
        <v>965</v>
      </c>
    </row>
    <row r="333" spans="1:63" s="2" customFormat="1" ht="16.5" customHeight="1">
      <c r="A333" s="31"/>
      <c r="B333" s="32"/>
      <c r="C333" s="159" t="s">
        <v>966</v>
      </c>
      <c r="D333" s="159" t="s">
        <v>109</v>
      </c>
      <c r="E333" s="160" t="s">
        <v>967</v>
      </c>
      <c r="F333" s="161" t="s">
        <v>968</v>
      </c>
      <c r="G333" s="162" t="s">
        <v>118</v>
      </c>
      <c r="H333" s="163"/>
      <c r="I333" s="164"/>
      <c r="J333" s="165"/>
      <c r="K333" s="166" t="s">
        <v>1</v>
      </c>
      <c r="L333" s="167" t="s">
        <v>43</v>
      </c>
      <c r="M333" s="67"/>
      <c r="N333" s="168" t="e">
        <f>M333*#REF!</f>
        <v>#REF!</v>
      </c>
      <c r="O333" s="168">
        <v>0</v>
      </c>
      <c r="P333" s="168" t="e">
        <f>O333*#REF!</f>
        <v>#REF!</v>
      </c>
      <c r="Q333" s="168">
        <v>0</v>
      </c>
      <c r="R333" s="169" t="e">
        <f>Q333*#REF!</f>
        <v>#REF!</v>
      </c>
      <c r="S333" s="31"/>
      <c r="T333" s="31"/>
      <c r="U333" s="31"/>
      <c r="V333" s="31"/>
      <c r="W333" s="31"/>
      <c r="X333" s="31"/>
      <c r="Y333" s="31"/>
      <c r="Z333" s="31"/>
      <c r="AA333" s="31"/>
      <c r="AB333" s="31"/>
      <c r="AC333" s="31"/>
      <c r="AP333" s="170" t="s">
        <v>113</v>
      </c>
      <c r="AR333" s="170" t="s">
        <v>109</v>
      </c>
      <c r="AS333" s="170" t="s">
        <v>83</v>
      </c>
      <c r="AW333" s="14" t="s">
        <v>108</v>
      </c>
      <c r="BC333" s="171" t="e">
        <f>IF(L333="základní",#REF!,0)</f>
        <v>#REF!</v>
      </c>
      <c r="BD333" s="171">
        <f>IF(L333="snížená",#REF!,0)</f>
        <v>0</v>
      </c>
      <c r="BE333" s="171">
        <f>IF(L333="zákl. přenesená",#REF!,0)</f>
        <v>0</v>
      </c>
      <c r="BF333" s="171">
        <f>IF(L333="sníž. přenesená",#REF!,0)</f>
        <v>0</v>
      </c>
      <c r="BG333" s="171">
        <f>IF(L333="nulová",#REF!,0)</f>
        <v>0</v>
      </c>
      <c r="BH333" s="14" t="s">
        <v>83</v>
      </c>
      <c r="BI333" s="171" t="e">
        <f>ROUND(H333*#REF!,2)</f>
        <v>#REF!</v>
      </c>
      <c r="BJ333" s="14" t="s">
        <v>114</v>
      </c>
      <c r="BK333" s="170" t="s">
        <v>969</v>
      </c>
    </row>
    <row r="334" spans="1:63" s="2" customFormat="1" ht="16.5" customHeight="1">
      <c r="A334" s="31"/>
      <c r="B334" s="32"/>
      <c r="C334" s="159" t="s">
        <v>970</v>
      </c>
      <c r="D334" s="159" t="s">
        <v>109</v>
      </c>
      <c r="E334" s="160" t="s">
        <v>971</v>
      </c>
      <c r="F334" s="161" t="s">
        <v>972</v>
      </c>
      <c r="G334" s="162" t="s">
        <v>118</v>
      </c>
      <c r="H334" s="163"/>
      <c r="I334" s="164"/>
      <c r="J334" s="165"/>
      <c r="K334" s="166" t="s">
        <v>1</v>
      </c>
      <c r="L334" s="167" t="s">
        <v>43</v>
      </c>
      <c r="M334" s="67"/>
      <c r="N334" s="168" t="e">
        <f>M334*#REF!</f>
        <v>#REF!</v>
      </c>
      <c r="O334" s="168">
        <v>0</v>
      </c>
      <c r="P334" s="168" t="e">
        <f>O334*#REF!</f>
        <v>#REF!</v>
      </c>
      <c r="Q334" s="168">
        <v>0</v>
      </c>
      <c r="R334" s="169" t="e">
        <f>Q334*#REF!</f>
        <v>#REF!</v>
      </c>
      <c r="S334" s="31"/>
      <c r="T334" s="31"/>
      <c r="U334" s="31"/>
      <c r="V334" s="31"/>
      <c r="W334" s="31"/>
      <c r="X334" s="31"/>
      <c r="Y334" s="31"/>
      <c r="Z334" s="31"/>
      <c r="AA334" s="31"/>
      <c r="AB334" s="31"/>
      <c r="AC334" s="31"/>
      <c r="AP334" s="170" t="s">
        <v>113</v>
      </c>
      <c r="AR334" s="170" t="s">
        <v>109</v>
      </c>
      <c r="AS334" s="170" t="s">
        <v>83</v>
      </c>
      <c r="AW334" s="14" t="s">
        <v>108</v>
      </c>
      <c r="BC334" s="171" t="e">
        <f>IF(L334="základní",#REF!,0)</f>
        <v>#REF!</v>
      </c>
      <c r="BD334" s="171">
        <f>IF(L334="snížená",#REF!,0)</f>
        <v>0</v>
      </c>
      <c r="BE334" s="171">
        <f>IF(L334="zákl. přenesená",#REF!,0)</f>
        <v>0</v>
      </c>
      <c r="BF334" s="171">
        <f>IF(L334="sníž. přenesená",#REF!,0)</f>
        <v>0</v>
      </c>
      <c r="BG334" s="171">
        <f>IF(L334="nulová",#REF!,0)</f>
        <v>0</v>
      </c>
      <c r="BH334" s="14" t="s">
        <v>83</v>
      </c>
      <c r="BI334" s="171" t="e">
        <f>ROUND(H334*#REF!,2)</f>
        <v>#REF!</v>
      </c>
      <c r="BJ334" s="14" t="s">
        <v>114</v>
      </c>
      <c r="BK334" s="170" t="s">
        <v>973</v>
      </c>
    </row>
    <row r="335" spans="1:63" s="2" customFormat="1" ht="16.5" customHeight="1">
      <c r="A335" s="31"/>
      <c r="B335" s="32"/>
      <c r="C335" s="159" t="s">
        <v>974</v>
      </c>
      <c r="D335" s="159" t="s">
        <v>109</v>
      </c>
      <c r="E335" s="160" t="s">
        <v>975</v>
      </c>
      <c r="F335" s="161" t="s">
        <v>976</v>
      </c>
      <c r="G335" s="162" t="s">
        <v>118</v>
      </c>
      <c r="H335" s="163"/>
      <c r="I335" s="164"/>
      <c r="J335" s="165"/>
      <c r="K335" s="166" t="s">
        <v>1</v>
      </c>
      <c r="L335" s="167" t="s">
        <v>43</v>
      </c>
      <c r="M335" s="67"/>
      <c r="N335" s="168" t="e">
        <f>M335*#REF!</f>
        <v>#REF!</v>
      </c>
      <c r="O335" s="168">
        <v>0</v>
      </c>
      <c r="P335" s="168" t="e">
        <f>O335*#REF!</f>
        <v>#REF!</v>
      </c>
      <c r="Q335" s="168">
        <v>0</v>
      </c>
      <c r="R335" s="169" t="e">
        <f>Q335*#REF!</f>
        <v>#REF!</v>
      </c>
      <c r="S335" s="31"/>
      <c r="T335" s="31"/>
      <c r="U335" s="31"/>
      <c r="V335" s="31"/>
      <c r="W335" s="31"/>
      <c r="X335" s="31"/>
      <c r="Y335" s="31"/>
      <c r="Z335" s="31"/>
      <c r="AA335" s="31"/>
      <c r="AB335" s="31"/>
      <c r="AC335" s="31"/>
      <c r="AP335" s="170" t="s">
        <v>113</v>
      </c>
      <c r="AR335" s="170" t="s">
        <v>109</v>
      </c>
      <c r="AS335" s="170" t="s">
        <v>83</v>
      </c>
      <c r="AW335" s="14" t="s">
        <v>108</v>
      </c>
      <c r="BC335" s="171" t="e">
        <f>IF(L335="základní",#REF!,0)</f>
        <v>#REF!</v>
      </c>
      <c r="BD335" s="171">
        <f>IF(L335="snížená",#REF!,0)</f>
        <v>0</v>
      </c>
      <c r="BE335" s="171">
        <f>IF(L335="zákl. přenesená",#REF!,0)</f>
        <v>0</v>
      </c>
      <c r="BF335" s="171">
        <f>IF(L335="sníž. přenesená",#REF!,0)</f>
        <v>0</v>
      </c>
      <c r="BG335" s="171">
        <f>IF(L335="nulová",#REF!,0)</f>
        <v>0</v>
      </c>
      <c r="BH335" s="14" t="s">
        <v>83</v>
      </c>
      <c r="BI335" s="171" t="e">
        <f>ROUND(H335*#REF!,2)</f>
        <v>#REF!</v>
      </c>
      <c r="BJ335" s="14" t="s">
        <v>114</v>
      </c>
      <c r="BK335" s="170" t="s">
        <v>977</v>
      </c>
    </row>
    <row r="336" spans="1:63" s="2" customFormat="1" ht="16.5" customHeight="1">
      <c r="A336" s="31"/>
      <c r="B336" s="32"/>
      <c r="C336" s="159" t="s">
        <v>978</v>
      </c>
      <c r="D336" s="159" t="s">
        <v>109</v>
      </c>
      <c r="E336" s="160" t="s">
        <v>979</v>
      </c>
      <c r="F336" s="161" t="s">
        <v>980</v>
      </c>
      <c r="G336" s="162" t="s">
        <v>118</v>
      </c>
      <c r="H336" s="163"/>
      <c r="I336" s="164"/>
      <c r="J336" s="165"/>
      <c r="K336" s="166" t="s">
        <v>1</v>
      </c>
      <c r="L336" s="167" t="s">
        <v>43</v>
      </c>
      <c r="M336" s="67"/>
      <c r="N336" s="168" t="e">
        <f>M336*#REF!</f>
        <v>#REF!</v>
      </c>
      <c r="O336" s="168">
        <v>0</v>
      </c>
      <c r="P336" s="168" t="e">
        <f>O336*#REF!</f>
        <v>#REF!</v>
      </c>
      <c r="Q336" s="168">
        <v>0</v>
      </c>
      <c r="R336" s="169" t="e">
        <f>Q336*#REF!</f>
        <v>#REF!</v>
      </c>
      <c r="S336" s="31"/>
      <c r="T336" s="31"/>
      <c r="U336" s="31"/>
      <c r="V336" s="31"/>
      <c r="W336" s="31"/>
      <c r="X336" s="31"/>
      <c r="Y336" s="31"/>
      <c r="Z336" s="31"/>
      <c r="AA336" s="31"/>
      <c r="AB336" s="31"/>
      <c r="AC336" s="31"/>
      <c r="AP336" s="170" t="s">
        <v>113</v>
      </c>
      <c r="AR336" s="170" t="s">
        <v>109</v>
      </c>
      <c r="AS336" s="170" t="s">
        <v>83</v>
      </c>
      <c r="AW336" s="14" t="s">
        <v>108</v>
      </c>
      <c r="BC336" s="171" t="e">
        <f>IF(L336="základní",#REF!,0)</f>
        <v>#REF!</v>
      </c>
      <c r="BD336" s="171">
        <f>IF(L336="snížená",#REF!,0)</f>
        <v>0</v>
      </c>
      <c r="BE336" s="171">
        <f>IF(L336="zákl. přenesená",#REF!,0)</f>
        <v>0</v>
      </c>
      <c r="BF336" s="171">
        <f>IF(L336="sníž. přenesená",#REF!,0)</f>
        <v>0</v>
      </c>
      <c r="BG336" s="171">
        <f>IF(L336="nulová",#REF!,0)</f>
        <v>0</v>
      </c>
      <c r="BH336" s="14" t="s">
        <v>83</v>
      </c>
      <c r="BI336" s="171" t="e">
        <f>ROUND(H336*#REF!,2)</f>
        <v>#REF!</v>
      </c>
      <c r="BJ336" s="14" t="s">
        <v>114</v>
      </c>
      <c r="BK336" s="170" t="s">
        <v>981</v>
      </c>
    </row>
    <row r="337" spans="1:63" s="11" customFormat="1" ht="25.9" customHeight="1">
      <c r="B337" s="146"/>
      <c r="C337" s="147"/>
      <c r="D337" s="148" t="s">
        <v>77</v>
      </c>
      <c r="E337" s="149" t="s">
        <v>982</v>
      </c>
      <c r="F337" s="149" t="s">
        <v>983</v>
      </c>
      <c r="G337" s="147"/>
      <c r="H337" s="150"/>
      <c r="I337" s="147"/>
      <c r="J337" s="151"/>
      <c r="K337" s="152"/>
      <c r="L337" s="153"/>
      <c r="M337" s="153"/>
      <c r="N337" s="154" t="e">
        <f>SUM(N338:N352)</f>
        <v>#REF!</v>
      </c>
      <c r="O337" s="153"/>
      <c r="P337" s="154" t="e">
        <f>SUM(P338:P352)</f>
        <v>#REF!</v>
      </c>
      <c r="Q337" s="153"/>
      <c r="R337" s="155" t="e">
        <f>SUM(R338:R352)</f>
        <v>#REF!</v>
      </c>
      <c r="AP337" s="156" t="s">
        <v>83</v>
      </c>
      <c r="AR337" s="157" t="s">
        <v>77</v>
      </c>
      <c r="AS337" s="157" t="s">
        <v>78</v>
      </c>
      <c r="AW337" s="156" t="s">
        <v>108</v>
      </c>
      <c r="BI337" s="158" t="e">
        <f>SUM(BI338:BI352)</f>
        <v>#REF!</v>
      </c>
    </row>
    <row r="338" spans="1:63" s="2" customFormat="1" ht="33" customHeight="1">
      <c r="A338" s="31"/>
      <c r="B338" s="32"/>
      <c r="C338" s="177" t="s">
        <v>984</v>
      </c>
      <c r="D338" s="177" t="s">
        <v>985</v>
      </c>
      <c r="E338" s="178" t="s">
        <v>986</v>
      </c>
      <c r="F338" s="179" t="s">
        <v>987</v>
      </c>
      <c r="G338" s="180" t="s">
        <v>988</v>
      </c>
      <c r="H338" s="181"/>
      <c r="I338" s="182"/>
      <c r="J338" s="36"/>
      <c r="K338" s="183" t="s">
        <v>1</v>
      </c>
      <c r="L338" s="184" t="s">
        <v>43</v>
      </c>
      <c r="M338" s="67"/>
      <c r="N338" s="168" t="e">
        <f>M338*#REF!</f>
        <v>#REF!</v>
      </c>
      <c r="O338" s="168">
        <v>0</v>
      </c>
      <c r="P338" s="168" t="e">
        <f>O338*#REF!</f>
        <v>#REF!</v>
      </c>
      <c r="Q338" s="168">
        <v>0</v>
      </c>
      <c r="R338" s="169" t="e">
        <f>Q338*#REF!</f>
        <v>#REF!</v>
      </c>
      <c r="S338" s="31"/>
      <c r="T338" s="31"/>
      <c r="U338" s="31"/>
      <c r="V338" s="31"/>
      <c r="W338" s="31"/>
      <c r="X338" s="31"/>
      <c r="Y338" s="31"/>
      <c r="Z338" s="31"/>
      <c r="AA338" s="31"/>
      <c r="AB338" s="31"/>
      <c r="AC338" s="31"/>
      <c r="AP338" s="170" t="s">
        <v>114</v>
      </c>
      <c r="AR338" s="170" t="s">
        <v>985</v>
      </c>
      <c r="AS338" s="170" t="s">
        <v>83</v>
      </c>
      <c r="AW338" s="14" t="s">
        <v>108</v>
      </c>
      <c r="BC338" s="171" t="e">
        <f>IF(L338="základní",#REF!,0)</f>
        <v>#REF!</v>
      </c>
      <c r="BD338" s="171">
        <f>IF(L338="snížená",#REF!,0)</f>
        <v>0</v>
      </c>
      <c r="BE338" s="171">
        <f>IF(L338="zákl. přenesená",#REF!,0)</f>
        <v>0</v>
      </c>
      <c r="BF338" s="171">
        <f>IF(L338="sníž. přenesená",#REF!,0)</f>
        <v>0</v>
      </c>
      <c r="BG338" s="171">
        <f>IF(L338="nulová",#REF!,0)</f>
        <v>0</v>
      </c>
      <c r="BH338" s="14" t="s">
        <v>83</v>
      </c>
      <c r="BI338" s="171" t="e">
        <f>ROUND(H338*#REF!,2)</f>
        <v>#REF!</v>
      </c>
      <c r="BJ338" s="14" t="s">
        <v>114</v>
      </c>
      <c r="BK338" s="170" t="s">
        <v>989</v>
      </c>
    </row>
    <row r="339" spans="1:63" s="2" customFormat="1" ht="97.5">
      <c r="A339" s="31"/>
      <c r="B339" s="32"/>
      <c r="C339" s="33"/>
      <c r="D339" s="172" t="s">
        <v>383</v>
      </c>
      <c r="E339" s="33"/>
      <c r="F339" s="173" t="s">
        <v>990</v>
      </c>
      <c r="G339" s="33"/>
      <c r="H339" s="174"/>
      <c r="I339" s="33"/>
      <c r="J339" s="36"/>
      <c r="K339" s="175"/>
      <c r="L339" s="176"/>
      <c r="M339" s="67"/>
      <c r="N339" s="67"/>
      <c r="O339" s="67"/>
      <c r="P339" s="67"/>
      <c r="Q339" s="67"/>
      <c r="R339" s="68"/>
      <c r="S339" s="31"/>
      <c r="T339" s="31"/>
      <c r="U339" s="31"/>
      <c r="V339" s="31"/>
      <c r="W339" s="31"/>
      <c r="X339" s="31"/>
      <c r="Y339" s="31"/>
      <c r="Z339" s="31"/>
      <c r="AA339" s="31"/>
      <c r="AB339" s="31"/>
      <c r="AC339" s="31"/>
      <c r="AR339" s="14" t="s">
        <v>383</v>
      </c>
      <c r="AS339" s="14" t="s">
        <v>83</v>
      </c>
    </row>
    <row r="340" spans="1:63" s="12" customFormat="1">
      <c r="B340" s="185"/>
      <c r="C340" s="186"/>
      <c r="D340" s="172" t="s">
        <v>991</v>
      </c>
      <c r="E340" s="187" t="s">
        <v>1</v>
      </c>
      <c r="F340" s="188" t="s">
        <v>992</v>
      </c>
      <c r="G340" s="186"/>
      <c r="H340" s="189"/>
      <c r="I340" s="186"/>
      <c r="J340" s="190"/>
      <c r="K340" s="191"/>
      <c r="L340" s="192"/>
      <c r="M340" s="192"/>
      <c r="N340" s="192"/>
      <c r="O340" s="192"/>
      <c r="P340" s="192"/>
      <c r="Q340" s="192"/>
      <c r="R340" s="193"/>
      <c r="AR340" s="194" t="s">
        <v>991</v>
      </c>
      <c r="AS340" s="194" t="s">
        <v>83</v>
      </c>
      <c r="AT340" s="12" t="s">
        <v>85</v>
      </c>
      <c r="AU340" s="12" t="s">
        <v>34</v>
      </c>
      <c r="AV340" s="12" t="s">
        <v>83</v>
      </c>
      <c r="AW340" s="194" t="s">
        <v>108</v>
      </c>
    </row>
    <row r="341" spans="1:63" s="2" customFormat="1" ht="37.9" customHeight="1">
      <c r="A341" s="31"/>
      <c r="B341" s="32"/>
      <c r="C341" s="177" t="s">
        <v>993</v>
      </c>
      <c r="D341" s="177" t="s">
        <v>985</v>
      </c>
      <c r="E341" s="178" t="s">
        <v>994</v>
      </c>
      <c r="F341" s="179" t="s">
        <v>995</v>
      </c>
      <c r="G341" s="180" t="s">
        <v>996</v>
      </c>
      <c r="H341" s="181"/>
      <c r="I341" s="182"/>
      <c r="J341" s="36"/>
      <c r="K341" s="183" t="s">
        <v>1</v>
      </c>
      <c r="L341" s="184" t="s">
        <v>43</v>
      </c>
      <c r="M341" s="67"/>
      <c r="N341" s="168" t="e">
        <f>M341*#REF!</f>
        <v>#REF!</v>
      </c>
      <c r="O341" s="168">
        <v>0</v>
      </c>
      <c r="P341" s="168" t="e">
        <f>O341*#REF!</f>
        <v>#REF!</v>
      </c>
      <c r="Q341" s="168">
        <v>0</v>
      </c>
      <c r="R341" s="169" t="e">
        <f>Q341*#REF!</f>
        <v>#REF!</v>
      </c>
      <c r="S341" s="31"/>
      <c r="T341" s="31"/>
      <c r="U341" s="31"/>
      <c r="V341" s="31"/>
      <c r="W341" s="31"/>
      <c r="X341" s="31"/>
      <c r="Y341" s="31"/>
      <c r="Z341" s="31"/>
      <c r="AA341" s="31"/>
      <c r="AB341" s="31"/>
      <c r="AC341" s="31"/>
      <c r="AP341" s="170" t="s">
        <v>114</v>
      </c>
      <c r="AR341" s="170" t="s">
        <v>985</v>
      </c>
      <c r="AS341" s="170" t="s">
        <v>83</v>
      </c>
      <c r="AW341" s="14" t="s">
        <v>108</v>
      </c>
      <c r="BC341" s="171" t="e">
        <f>IF(L341="základní",#REF!,0)</f>
        <v>#REF!</v>
      </c>
      <c r="BD341" s="171">
        <f>IF(L341="snížená",#REF!,0)</f>
        <v>0</v>
      </c>
      <c r="BE341" s="171">
        <f>IF(L341="zákl. přenesená",#REF!,0)</f>
        <v>0</v>
      </c>
      <c r="BF341" s="171">
        <f>IF(L341="sníž. přenesená",#REF!,0)</f>
        <v>0</v>
      </c>
      <c r="BG341" s="171">
        <f>IF(L341="nulová",#REF!,0)</f>
        <v>0</v>
      </c>
      <c r="BH341" s="14" t="s">
        <v>83</v>
      </c>
      <c r="BI341" s="171" t="e">
        <f>ROUND(H341*#REF!,2)</f>
        <v>#REF!</v>
      </c>
      <c r="BJ341" s="14" t="s">
        <v>114</v>
      </c>
      <c r="BK341" s="170" t="s">
        <v>997</v>
      </c>
    </row>
    <row r="342" spans="1:63" s="2" customFormat="1" ht="29.25">
      <c r="A342" s="31"/>
      <c r="B342" s="32"/>
      <c r="C342" s="33"/>
      <c r="D342" s="172" t="s">
        <v>383</v>
      </c>
      <c r="E342" s="33"/>
      <c r="F342" s="173" t="s">
        <v>998</v>
      </c>
      <c r="G342" s="33"/>
      <c r="H342" s="174"/>
      <c r="I342" s="33"/>
      <c r="J342" s="36"/>
      <c r="K342" s="175"/>
      <c r="L342" s="176"/>
      <c r="M342" s="67"/>
      <c r="N342" s="67"/>
      <c r="O342" s="67"/>
      <c r="P342" s="67"/>
      <c r="Q342" s="67"/>
      <c r="R342" s="68"/>
      <c r="S342" s="31"/>
      <c r="T342" s="31"/>
      <c r="U342" s="31"/>
      <c r="V342" s="31"/>
      <c r="W342" s="31"/>
      <c r="X342" s="31"/>
      <c r="Y342" s="31"/>
      <c r="Z342" s="31"/>
      <c r="AA342" s="31"/>
      <c r="AB342" s="31"/>
      <c r="AC342" s="31"/>
      <c r="AR342" s="14" t="s">
        <v>383</v>
      </c>
      <c r="AS342" s="14" t="s">
        <v>83</v>
      </c>
    </row>
    <row r="343" spans="1:63" s="2" customFormat="1" ht="37.9" customHeight="1">
      <c r="A343" s="31"/>
      <c r="B343" s="32"/>
      <c r="C343" s="177" t="s">
        <v>999</v>
      </c>
      <c r="D343" s="177" t="s">
        <v>985</v>
      </c>
      <c r="E343" s="178" t="s">
        <v>1000</v>
      </c>
      <c r="F343" s="179" t="s">
        <v>1001</v>
      </c>
      <c r="G343" s="180" t="s">
        <v>996</v>
      </c>
      <c r="H343" s="181"/>
      <c r="I343" s="182"/>
      <c r="J343" s="36"/>
      <c r="K343" s="183" t="s">
        <v>1</v>
      </c>
      <c r="L343" s="184" t="s">
        <v>43</v>
      </c>
      <c r="M343" s="67"/>
      <c r="N343" s="168" t="e">
        <f>M343*#REF!</f>
        <v>#REF!</v>
      </c>
      <c r="O343" s="168">
        <v>0</v>
      </c>
      <c r="P343" s="168" t="e">
        <f>O343*#REF!</f>
        <v>#REF!</v>
      </c>
      <c r="Q343" s="168">
        <v>0</v>
      </c>
      <c r="R343" s="169" t="e">
        <f>Q343*#REF!</f>
        <v>#REF!</v>
      </c>
      <c r="S343" s="31"/>
      <c r="T343" s="31"/>
      <c r="U343" s="31"/>
      <c r="V343" s="31"/>
      <c r="W343" s="31"/>
      <c r="X343" s="31"/>
      <c r="Y343" s="31"/>
      <c r="Z343" s="31"/>
      <c r="AA343" s="31"/>
      <c r="AB343" s="31"/>
      <c r="AC343" s="31"/>
      <c r="AP343" s="170" t="s">
        <v>114</v>
      </c>
      <c r="AR343" s="170" t="s">
        <v>985</v>
      </c>
      <c r="AS343" s="170" t="s">
        <v>83</v>
      </c>
      <c r="AW343" s="14" t="s">
        <v>108</v>
      </c>
      <c r="BC343" s="171" t="e">
        <f>IF(L343="základní",#REF!,0)</f>
        <v>#REF!</v>
      </c>
      <c r="BD343" s="171">
        <f>IF(L343="snížená",#REF!,0)</f>
        <v>0</v>
      </c>
      <c r="BE343" s="171">
        <f>IF(L343="zákl. přenesená",#REF!,0)</f>
        <v>0</v>
      </c>
      <c r="BF343" s="171">
        <f>IF(L343="sníž. přenesená",#REF!,0)</f>
        <v>0</v>
      </c>
      <c r="BG343" s="171">
        <f>IF(L343="nulová",#REF!,0)</f>
        <v>0</v>
      </c>
      <c r="BH343" s="14" t="s">
        <v>83</v>
      </c>
      <c r="BI343" s="171" t="e">
        <f>ROUND(H343*#REF!,2)</f>
        <v>#REF!</v>
      </c>
      <c r="BJ343" s="14" t="s">
        <v>114</v>
      </c>
      <c r="BK343" s="170" t="s">
        <v>1002</v>
      </c>
    </row>
    <row r="344" spans="1:63" s="2" customFormat="1" ht="29.25">
      <c r="A344" s="31"/>
      <c r="B344" s="32"/>
      <c r="C344" s="33"/>
      <c r="D344" s="172" t="s">
        <v>383</v>
      </c>
      <c r="E344" s="33"/>
      <c r="F344" s="173" t="s">
        <v>998</v>
      </c>
      <c r="G344" s="33"/>
      <c r="H344" s="174"/>
      <c r="I344" s="33"/>
      <c r="J344" s="36"/>
      <c r="K344" s="175"/>
      <c r="L344" s="176"/>
      <c r="M344" s="67"/>
      <c r="N344" s="67"/>
      <c r="O344" s="67"/>
      <c r="P344" s="67"/>
      <c r="Q344" s="67"/>
      <c r="R344" s="68"/>
      <c r="S344" s="31"/>
      <c r="T344" s="31"/>
      <c r="U344" s="31"/>
      <c r="V344" s="31"/>
      <c r="W344" s="31"/>
      <c r="X344" s="31"/>
      <c r="Y344" s="31"/>
      <c r="Z344" s="31"/>
      <c r="AA344" s="31"/>
      <c r="AB344" s="31"/>
      <c r="AC344" s="31"/>
      <c r="AR344" s="14" t="s">
        <v>383</v>
      </c>
      <c r="AS344" s="14" t="s">
        <v>83</v>
      </c>
    </row>
    <row r="345" spans="1:63" s="2" customFormat="1" ht="21.75" customHeight="1">
      <c r="A345" s="31"/>
      <c r="B345" s="32"/>
      <c r="C345" s="177" t="s">
        <v>1003</v>
      </c>
      <c r="D345" s="177" t="s">
        <v>985</v>
      </c>
      <c r="E345" s="178" t="s">
        <v>1004</v>
      </c>
      <c r="F345" s="179" t="s">
        <v>1005</v>
      </c>
      <c r="G345" s="180" t="s">
        <v>996</v>
      </c>
      <c r="H345" s="181"/>
      <c r="I345" s="182"/>
      <c r="J345" s="36"/>
      <c r="K345" s="183" t="s">
        <v>1</v>
      </c>
      <c r="L345" s="184" t="s">
        <v>43</v>
      </c>
      <c r="M345" s="67"/>
      <c r="N345" s="168" t="e">
        <f>M345*#REF!</f>
        <v>#REF!</v>
      </c>
      <c r="O345" s="168">
        <v>0</v>
      </c>
      <c r="P345" s="168" t="e">
        <f>O345*#REF!</f>
        <v>#REF!</v>
      </c>
      <c r="Q345" s="168">
        <v>0</v>
      </c>
      <c r="R345" s="169" t="e">
        <f>Q345*#REF!</f>
        <v>#REF!</v>
      </c>
      <c r="S345" s="31"/>
      <c r="T345" s="31"/>
      <c r="U345" s="31"/>
      <c r="V345" s="31"/>
      <c r="W345" s="31"/>
      <c r="X345" s="31"/>
      <c r="Y345" s="31"/>
      <c r="Z345" s="31"/>
      <c r="AA345" s="31"/>
      <c r="AB345" s="31"/>
      <c r="AC345" s="31"/>
      <c r="AP345" s="170" t="s">
        <v>114</v>
      </c>
      <c r="AR345" s="170" t="s">
        <v>985</v>
      </c>
      <c r="AS345" s="170" t="s">
        <v>83</v>
      </c>
      <c r="AW345" s="14" t="s">
        <v>108</v>
      </c>
      <c r="BC345" s="171" t="e">
        <f>IF(L345="základní",#REF!,0)</f>
        <v>#REF!</v>
      </c>
      <c r="BD345" s="171">
        <f>IF(L345="snížená",#REF!,0)</f>
        <v>0</v>
      </c>
      <c r="BE345" s="171">
        <f>IF(L345="zákl. přenesená",#REF!,0)</f>
        <v>0</v>
      </c>
      <c r="BF345" s="171">
        <f>IF(L345="sníž. přenesená",#REF!,0)</f>
        <v>0</v>
      </c>
      <c r="BG345" s="171">
        <f>IF(L345="nulová",#REF!,0)</f>
        <v>0</v>
      </c>
      <c r="BH345" s="14" t="s">
        <v>83</v>
      </c>
      <c r="BI345" s="171" t="e">
        <f>ROUND(H345*#REF!,2)</f>
        <v>#REF!</v>
      </c>
      <c r="BJ345" s="14" t="s">
        <v>114</v>
      </c>
      <c r="BK345" s="170" t="s">
        <v>1006</v>
      </c>
    </row>
    <row r="346" spans="1:63" s="2" customFormat="1" ht="16.5" customHeight="1">
      <c r="A346" s="31"/>
      <c r="B346" s="32"/>
      <c r="C346" s="177" t="s">
        <v>1007</v>
      </c>
      <c r="D346" s="177" t="s">
        <v>985</v>
      </c>
      <c r="E346" s="178" t="s">
        <v>1008</v>
      </c>
      <c r="F346" s="179" t="s">
        <v>1009</v>
      </c>
      <c r="G346" s="180" t="s">
        <v>1010</v>
      </c>
      <c r="H346" s="181"/>
      <c r="I346" s="182"/>
      <c r="J346" s="36"/>
      <c r="K346" s="183" t="s">
        <v>1</v>
      </c>
      <c r="L346" s="184" t="s">
        <v>43</v>
      </c>
      <c r="M346" s="67"/>
      <c r="N346" s="168" t="e">
        <f>M346*#REF!</f>
        <v>#REF!</v>
      </c>
      <c r="O346" s="168">
        <v>0</v>
      </c>
      <c r="P346" s="168" t="e">
        <f>O346*#REF!</f>
        <v>#REF!</v>
      </c>
      <c r="Q346" s="168">
        <v>0</v>
      </c>
      <c r="R346" s="169" t="e">
        <f>Q346*#REF!</f>
        <v>#REF!</v>
      </c>
      <c r="S346" s="31"/>
      <c r="T346" s="31"/>
      <c r="U346" s="31"/>
      <c r="V346" s="31"/>
      <c r="W346" s="31"/>
      <c r="X346" s="31"/>
      <c r="Y346" s="31"/>
      <c r="Z346" s="31"/>
      <c r="AA346" s="31"/>
      <c r="AB346" s="31"/>
      <c r="AC346" s="31"/>
      <c r="AP346" s="170" t="s">
        <v>114</v>
      </c>
      <c r="AR346" s="170" t="s">
        <v>985</v>
      </c>
      <c r="AS346" s="170" t="s">
        <v>83</v>
      </c>
      <c r="AW346" s="14" t="s">
        <v>108</v>
      </c>
      <c r="BC346" s="171" t="e">
        <f>IF(L346="základní",#REF!,0)</f>
        <v>#REF!</v>
      </c>
      <c r="BD346" s="171">
        <f>IF(L346="snížená",#REF!,0)</f>
        <v>0</v>
      </c>
      <c r="BE346" s="171">
        <f>IF(L346="zákl. přenesená",#REF!,0)</f>
        <v>0</v>
      </c>
      <c r="BF346" s="171">
        <f>IF(L346="sníž. přenesená",#REF!,0)</f>
        <v>0</v>
      </c>
      <c r="BG346" s="171">
        <f>IF(L346="nulová",#REF!,0)</f>
        <v>0</v>
      </c>
      <c r="BH346" s="14" t="s">
        <v>83</v>
      </c>
      <c r="BI346" s="171" t="e">
        <f>ROUND(H346*#REF!,2)</f>
        <v>#REF!</v>
      </c>
      <c r="BJ346" s="14" t="s">
        <v>114</v>
      </c>
      <c r="BK346" s="170" t="s">
        <v>1011</v>
      </c>
    </row>
    <row r="347" spans="1:63" s="2" customFormat="1" ht="78">
      <c r="A347" s="31"/>
      <c r="B347" s="32"/>
      <c r="C347" s="33"/>
      <c r="D347" s="172" t="s">
        <v>383</v>
      </c>
      <c r="E347" s="33"/>
      <c r="F347" s="173" t="s">
        <v>1012</v>
      </c>
      <c r="G347" s="33"/>
      <c r="H347" s="174"/>
      <c r="I347" s="33"/>
      <c r="J347" s="36"/>
      <c r="K347" s="175"/>
      <c r="L347" s="176"/>
      <c r="M347" s="67"/>
      <c r="N347" s="67"/>
      <c r="O347" s="67"/>
      <c r="P347" s="67"/>
      <c r="Q347" s="67"/>
      <c r="R347" s="68"/>
      <c r="S347" s="31"/>
      <c r="T347" s="31"/>
      <c r="U347" s="31"/>
      <c r="V347" s="31"/>
      <c r="W347" s="31"/>
      <c r="X347" s="31"/>
      <c r="Y347" s="31"/>
      <c r="Z347" s="31"/>
      <c r="AA347" s="31"/>
      <c r="AB347" s="31"/>
      <c r="AC347" s="31"/>
      <c r="AR347" s="14" t="s">
        <v>383</v>
      </c>
      <c r="AS347" s="14" t="s">
        <v>83</v>
      </c>
    </row>
    <row r="348" spans="1:63" s="2" customFormat="1" ht="16.5" customHeight="1">
      <c r="A348" s="31"/>
      <c r="B348" s="32"/>
      <c r="C348" s="177" t="s">
        <v>1013</v>
      </c>
      <c r="D348" s="177" t="s">
        <v>985</v>
      </c>
      <c r="E348" s="178" t="s">
        <v>1014</v>
      </c>
      <c r="F348" s="179" t="s">
        <v>1015</v>
      </c>
      <c r="G348" s="180" t="s">
        <v>1010</v>
      </c>
      <c r="H348" s="181"/>
      <c r="I348" s="182"/>
      <c r="J348" s="36"/>
      <c r="K348" s="183" t="s">
        <v>1</v>
      </c>
      <c r="L348" s="184" t="s">
        <v>43</v>
      </c>
      <c r="M348" s="67"/>
      <c r="N348" s="168" t="e">
        <f>M348*#REF!</f>
        <v>#REF!</v>
      </c>
      <c r="O348" s="168">
        <v>0</v>
      </c>
      <c r="P348" s="168" t="e">
        <f>O348*#REF!</f>
        <v>#REF!</v>
      </c>
      <c r="Q348" s="168">
        <v>0</v>
      </c>
      <c r="R348" s="169" t="e">
        <f>Q348*#REF!</f>
        <v>#REF!</v>
      </c>
      <c r="S348" s="31"/>
      <c r="T348" s="31"/>
      <c r="U348" s="31"/>
      <c r="V348" s="31"/>
      <c r="W348" s="31"/>
      <c r="X348" s="31"/>
      <c r="Y348" s="31"/>
      <c r="Z348" s="31"/>
      <c r="AA348" s="31"/>
      <c r="AB348" s="31"/>
      <c r="AC348" s="31"/>
      <c r="AP348" s="170" t="s">
        <v>114</v>
      </c>
      <c r="AR348" s="170" t="s">
        <v>985</v>
      </c>
      <c r="AS348" s="170" t="s">
        <v>83</v>
      </c>
      <c r="AW348" s="14" t="s">
        <v>108</v>
      </c>
      <c r="BC348" s="171" t="e">
        <f>IF(L348="základní",#REF!,0)</f>
        <v>#REF!</v>
      </c>
      <c r="BD348" s="171">
        <f>IF(L348="snížená",#REF!,0)</f>
        <v>0</v>
      </c>
      <c r="BE348" s="171">
        <f>IF(L348="zákl. přenesená",#REF!,0)</f>
        <v>0</v>
      </c>
      <c r="BF348" s="171">
        <f>IF(L348="sníž. přenesená",#REF!,0)</f>
        <v>0</v>
      </c>
      <c r="BG348" s="171">
        <f>IF(L348="nulová",#REF!,0)</f>
        <v>0</v>
      </c>
      <c r="BH348" s="14" t="s">
        <v>83</v>
      </c>
      <c r="BI348" s="171" t="e">
        <f>ROUND(H348*#REF!,2)</f>
        <v>#REF!</v>
      </c>
      <c r="BJ348" s="14" t="s">
        <v>114</v>
      </c>
      <c r="BK348" s="170" t="s">
        <v>1016</v>
      </c>
    </row>
    <row r="349" spans="1:63" s="2" customFormat="1" ht="78">
      <c r="A349" s="31"/>
      <c r="B349" s="32"/>
      <c r="C349" s="33"/>
      <c r="D349" s="172" t="s">
        <v>383</v>
      </c>
      <c r="E349" s="33"/>
      <c r="F349" s="173" t="s">
        <v>1017</v>
      </c>
      <c r="G349" s="33"/>
      <c r="H349" s="174"/>
      <c r="I349" s="33"/>
      <c r="J349" s="36"/>
      <c r="K349" s="175"/>
      <c r="L349" s="176"/>
      <c r="M349" s="67"/>
      <c r="N349" s="67"/>
      <c r="O349" s="67"/>
      <c r="P349" s="67"/>
      <c r="Q349" s="67"/>
      <c r="R349" s="68"/>
      <c r="S349" s="31"/>
      <c r="T349" s="31"/>
      <c r="U349" s="31"/>
      <c r="V349" s="31"/>
      <c r="W349" s="31"/>
      <c r="X349" s="31"/>
      <c r="Y349" s="31"/>
      <c r="Z349" s="31"/>
      <c r="AA349" s="31"/>
      <c r="AB349" s="31"/>
      <c r="AC349" s="31"/>
      <c r="AR349" s="14" t="s">
        <v>383</v>
      </c>
      <c r="AS349" s="14" t="s">
        <v>83</v>
      </c>
    </row>
    <row r="350" spans="1:63" s="2" customFormat="1" ht="16.5" customHeight="1">
      <c r="A350" s="31"/>
      <c r="B350" s="32"/>
      <c r="C350" s="177" t="s">
        <v>1018</v>
      </c>
      <c r="D350" s="177" t="s">
        <v>985</v>
      </c>
      <c r="E350" s="178" t="s">
        <v>1019</v>
      </c>
      <c r="F350" s="179" t="s">
        <v>1020</v>
      </c>
      <c r="G350" s="180" t="s">
        <v>1010</v>
      </c>
      <c r="H350" s="181"/>
      <c r="I350" s="182"/>
      <c r="J350" s="36"/>
      <c r="K350" s="183" t="s">
        <v>1</v>
      </c>
      <c r="L350" s="184" t="s">
        <v>43</v>
      </c>
      <c r="M350" s="67"/>
      <c r="N350" s="168" t="e">
        <f>M350*#REF!</f>
        <v>#REF!</v>
      </c>
      <c r="O350" s="168">
        <v>0</v>
      </c>
      <c r="P350" s="168" t="e">
        <f>O350*#REF!</f>
        <v>#REF!</v>
      </c>
      <c r="Q350" s="168">
        <v>0</v>
      </c>
      <c r="R350" s="169" t="e">
        <f>Q350*#REF!</f>
        <v>#REF!</v>
      </c>
      <c r="S350" s="31"/>
      <c r="T350" s="31"/>
      <c r="U350" s="31"/>
      <c r="V350" s="31"/>
      <c r="W350" s="31"/>
      <c r="X350" s="31"/>
      <c r="Y350" s="31"/>
      <c r="Z350" s="31"/>
      <c r="AA350" s="31"/>
      <c r="AB350" s="31"/>
      <c r="AC350" s="31"/>
      <c r="AP350" s="170" t="s">
        <v>114</v>
      </c>
      <c r="AR350" s="170" t="s">
        <v>985</v>
      </c>
      <c r="AS350" s="170" t="s">
        <v>83</v>
      </c>
      <c r="AW350" s="14" t="s">
        <v>108</v>
      </c>
      <c r="BC350" s="171" t="e">
        <f>IF(L350="základní",#REF!,0)</f>
        <v>#REF!</v>
      </c>
      <c r="BD350" s="171">
        <f>IF(L350="snížená",#REF!,0)</f>
        <v>0</v>
      </c>
      <c r="BE350" s="171">
        <f>IF(L350="zákl. přenesená",#REF!,0)</f>
        <v>0</v>
      </c>
      <c r="BF350" s="171">
        <f>IF(L350="sníž. přenesená",#REF!,0)</f>
        <v>0</v>
      </c>
      <c r="BG350" s="171">
        <f>IF(L350="nulová",#REF!,0)</f>
        <v>0</v>
      </c>
      <c r="BH350" s="14" t="s">
        <v>83</v>
      </c>
      <c r="BI350" s="171" t="e">
        <f>ROUND(H350*#REF!,2)</f>
        <v>#REF!</v>
      </c>
      <c r="BJ350" s="14" t="s">
        <v>114</v>
      </c>
      <c r="BK350" s="170" t="s">
        <v>1021</v>
      </c>
    </row>
    <row r="351" spans="1:63" s="2" customFormat="1" ht="78">
      <c r="A351" s="31"/>
      <c r="B351" s="32"/>
      <c r="C351" s="33"/>
      <c r="D351" s="172" t="s">
        <v>383</v>
      </c>
      <c r="E351" s="33"/>
      <c r="F351" s="173" t="s">
        <v>1022</v>
      </c>
      <c r="G351" s="33"/>
      <c r="H351" s="174"/>
      <c r="I351" s="33"/>
      <c r="J351" s="36"/>
      <c r="K351" s="175"/>
      <c r="L351" s="176"/>
      <c r="M351" s="67"/>
      <c r="N351" s="67"/>
      <c r="O351" s="67"/>
      <c r="P351" s="67"/>
      <c r="Q351" s="67"/>
      <c r="R351" s="68"/>
      <c r="S351" s="31"/>
      <c r="T351" s="31"/>
      <c r="U351" s="31"/>
      <c r="V351" s="31"/>
      <c r="W351" s="31"/>
      <c r="X351" s="31"/>
      <c r="Y351" s="31"/>
      <c r="Z351" s="31"/>
      <c r="AA351" s="31"/>
      <c r="AB351" s="31"/>
      <c r="AC351" s="31"/>
      <c r="AR351" s="14" t="s">
        <v>383</v>
      </c>
      <c r="AS351" s="14" t="s">
        <v>83</v>
      </c>
    </row>
    <row r="352" spans="1:63" s="2" customFormat="1" ht="24.2" customHeight="1">
      <c r="A352" s="31"/>
      <c r="B352" s="32"/>
      <c r="C352" s="177" t="s">
        <v>1023</v>
      </c>
      <c r="D352" s="177" t="s">
        <v>985</v>
      </c>
      <c r="E352" s="178" t="s">
        <v>1024</v>
      </c>
      <c r="F352" s="179" t="s">
        <v>1025</v>
      </c>
      <c r="G352" s="180" t="s">
        <v>1026</v>
      </c>
      <c r="H352" s="181"/>
      <c r="I352" s="182"/>
      <c r="J352" s="36"/>
      <c r="K352" s="183" t="s">
        <v>1</v>
      </c>
      <c r="L352" s="184" t="s">
        <v>43</v>
      </c>
      <c r="M352" s="67"/>
      <c r="N352" s="168" t="e">
        <f>M352*#REF!</f>
        <v>#REF!</v>
      </c>
      <c r="O352" s="168">
        <v>0</v>
      </c>
      <c r="P352" s="168" t="e">
        <f>O352*#REF!</f>
        <v>#REF!</v>
      </c>
      <c r="Q352" s="168">
        <v>0</v>
      </c>
      <c r="R352" s="169" t="e">
        <f>Q352*#REF!</f>
        <v>#REF!</v>
      </c>
      <c r="S352" s="31"/>
      <c r="T352" s="31"/>
      <c r="U352" s="31"/>
      <c r="V352" s="31"/>
      <c r="W352" s="31"/>
      <c r="X352" s="31"/>
      <c r="Y352" s="31"/>
      <c r="Z352" s="31"/>
      <c r="AA352" s="31"/>
      <c r="AB352" s="31"/>
      <c r="AC352" s="31"/>
      <c r="AP352" s="170" t="s">
        <v>114</v>
      </c>
      <c r="AR352" s="170" t="s">
        <v>985</v>
      </c>
      <c r="AS352" s="170" t="s">
        <v>83</v>
      </c>
      <c r="AW352" s="14" t="s">
        <v>108</v>
      </c>
      <c r="BC352" s="171" t="e">
        <f>IF(L352="základní",#REF!,0)</f>
        <v>#REF!</v>
      </c>
      <c r="BD352" s="171">
        <f>IF(L352="snížená",#REF!,0)</f>
        <v>0</v>
      </c>
      <c r="BE352" s="171">
        <f>IF(L352="zákl. přenesená",#REF!,0)</f>
        <v>0</v>
      </c>
      <c r="BF352" s="171">
        <f>IF(L352="sníž. přenesená",#REF!,0)</f>
        <v>0</v>
      </c>
      <c r="BG352" s="171">
        <f>IF(L352="nulová",#REF!,0)</f>
        <v>0</v>
      </c>
      <c r="BH352" s="14" t="s">
        <v>83</v>
      </c>
      <c r="BI352" s="171" t="e">
        <f>ROUND(H352*#REF!,2)</f>
        <v>#REF!</v>
      </c>
      <c r="BJ352" s="14" t="s">
        <v>114</v>
      </c>
      <c r="BK352" s="170" t="s">
        <v>1027</v>
      </c>
    </row>
    <row r="353" spans="1:63" s="11" customFormat="1" ht="25.9" customHeight="1">
      <c r="B353" s="146"/>
      <c r="C353" s="147"/>
      <c r="D353" s="148" t="s">
        <v>77</v>
      </c>
      <c r="E353" s="149" t="s">
        <v>1028</v>
      </c>
      <c r="F353" s="149" t="s">
        <v>1029</v>
      </c>
      <c r="G353" s="147"/>
      <c r="H353" s="150"/>
      <c r="I353" s="147"/>
      <c r="J353" s="151"/>
      <c r="K353" s="152"/>
      <c r="L353" s="153"/>
      <c r="M353" s="153"/>
      <c r="N353" s="154" t="e">
        <f>SUM(N354:N356)</f>
        <v>#REF!</v>
      </c>
      <c r="O353" s="153"/>
      <c r="P353" s="154" t="e">
        <f>SUM(P354:P356)</f>
        <v>#REF!</v>
      </c>
      <c r="Q353" s="153"/>
      <c r="R353" s="155" t="e">
        <f>SUM(R354:R356)</f>
        <v>#REF!</v>
      </c>
      <c r="AP353" s="156" t="s">
        <v>83</v>
      </c>
      <c r="AR353" s="157" t="s">
        <v>77</v>
      </c>
      <c r="AS353" s="157" t="s">
        <v>78</v>
      </c>
      <c r="AW353" s="156" t="s">
        <v>108</v>
      </c>
      <c r="BI353" s="158" t="e">
        <f>SUM(BI354:BI356)</f>
        <v>#REF!</v>
      </c>
    </row>
    <row r="354" spans="1:63" s="2" customFormat="1" ht="16.5" customHeight="1">
      <c r="A354" s="31"/>
      <c r="B354" s="32"/>
      <c r="C354" s="177" t="s">
        <v>1030</v>
      </c>
      <c r="D354" s="177" t="s">
        <v>985</v>
      </c>
      <c r="E354" s="178" t="s">
        <v>1031</v>
      </c>
      <c r="F354" s="179" t="s">
        <v>1032</v>
      </c>
      <c r="G354" s="180" t="s">
        <v>1033</v>
      </c>
      <c r="H354" s="181"/>
      <c r="I354" s="182"/>
      <c r="J354" s="36"/>
      <c r="K354" s="183" t="s">
        <v>1</v>
      </c>
      <c r="L354" s="184" t="s">
        <v>43</v>
      </c>
      <c r="M354" s="67"/>
      <c r="N354" s="168" t="e">
        <f>M354*#REF!</f>
        <v>#REF!</v>
      </c>
      <c r="O354" s="168">
        <v>0</v>
      </c>
      <c r="P354" s="168" t="e">
        <f>O354*#REF!</f>
        <v>#REF!</v>
      </c>
      <c r="Q354" s="168">
        <v>0</v>
      </c>
      <c r="R354" s="169" t="e">
        <f>Q354*#REF!</f>
        <v>#REF!</v>
      </c>
      <c r="S354" s="31"/>
      <c r="T354" s="31"/>
      <c r="U354" s="31"/>
      <c r="V354" s="31"/>
      <c r="W354" s="31"/>
      <c r="X354" s="31"/>
      <c r="Y354" s="31"/>
      <c r="Z354" s="31"/>
      <c r="AA354" s="31"/>
      <c r="AB354" s="31"/>
      <c r="AC354" s="31"/>
      <c r="AP354" s="170" t="s">
        <v>114</v>
      </c>
      <c r="AR354" s="170" t="s">
        <v>985</v>
      </c>
      <c r="AS354" s="170" t="s">
        <v>83</v>
      </c>
      <c r="AW354" s="14" t="s">
        <v>108</v>
      </c>
      <c r="BC354" s="171" t="e">
        <f>IF(L354="základní",#REF!,0)</f>
        <v>#REF!</v>
      </c>
      <c r="BD354" s="171">
        <f>IF(L354="snížená",#REF!,0)</f>
        <v>0</v>
      </c>
      <c r="BE354" s="171">
        <f>IF(L354="zákl. přenesená",#REF!,0)</f>
        <v>0</v>
      </c>
      <c r="BF354" s="171">
        <f>IF(L354="sníž. přenesená",#REF!,0)</f>
        <v>0</v>
      </c>
      <c r="BG354" s="171">
        <f>IF(L354="nulová",#REF!,0)</f>
        <v>0</v>
      </c>
      <c r="BH354" s="14" t="s">
        <v>83</v>
      </c>
      <c r="BI354" s="171" t="e">
        <f>ROUND(H354*#REF!,2)</f>
        <v>#REF!</v>
      </c>
      <c r="BJ354" s="14" t="s">
        <v>114</v>
      </c>
      <c r="BK354" s="170" t="s">
        <v>1034</v>
      </c>
    </row>
    <row r="355" spans="1:63" s="2" customFormat="1" ht="24.2" customHeight="1">
      <c r="A355" s="31"/>
      <c r="B355" s="32"/>
      <c r="C355" s="177" t="s">
        <v>1035</v>
      </c>
      <c r="D355" s="177" t="s">
        <v>985</v>
      </c>
      <c r="E355" s="178" t="s">
        <v>1036</v>
      </c>
      <c r="F355" s="179" t="s">
        <v>1037</v>
      </c>
      <c r="G355" s="180" t="s">
        <v>1033</v>
      </c>
      <c r="H355" s="181"/>
      <c r="I355" s="182"/>
      <c r="J355" s="36"/>
      <c r="K355" s="183" t="s">
        <v>1</v>
      </c>
      <c r="L355" s="184" t="s">
        <v>43</v>
      </c>
      <c r="M355" s="67"/>
      <c r="N355" s="168" t="e">
        <f>M355*#REF!</f>
        <v>#REF!</v>
      </c>
      <c r="O355" s="168">
        <v>0</v>
      </c>
      <c r="P355" s="168" t="e">
        <f>O355*#REF!</f>
        <v>#REF!</v>
      </c>
      <c r="Q355" s="168">
        <v>0</v>
      </c>
      <c r="R355" s="169" t="e">
        <f>Q355*#REF!</f>
        <v>#REF!</v>
      </c>
      <c r="S355" s="31"/>
      <c r="T355" s="31"/>
      <c r="U355" s="31"/>
      <c r="V355" s="31"/>
      <c r="W355" s="31"/>
      <c r="X355" s="31"/>
      <c r="Y355" s="31"/>
      <c r="Z355" s="31"/>
      <c r="AA355" s="31"/>
      <c r="AB355" s="31"/>
      <c r="AC355" s="31"/>
      <c r="AP355" s="170" t="s">
        <v>114</v>
      </c>
      <c r="AR355" s="170" t="s">
        <v>985</v>
      </c>
      <c r="AS355" s="170" t="s">
        <v>83</v>
      </c>
      <c r="AW355" s="14" t="s">
        <v>108</v>
      </c>
      <c r="BC355" s="171" t="e">
        <f>IF(L355="základní",#REF!,0)</f>
        <v>#REF!</v>
      </c>
      <c r="BD355" s="171">
        <f>IF(L355="snížená",#REF!,0)</f>
        <v>0</v>
      </c>
      <c r="BE355" s="171">
        <f>IF(L355="zákl. přenesená",#REF!,0)</f>
        <v>0</v>
      </c>
      <c r="BF355" s="171">
        <f>IF(L355="sníž. přenesená",#REF!,0)</f>
        <v>0</v>
      </c>
      <c r="BG355" s="171">
        <f>IF(L355="nulová",#REF!,0)</f>
        <v>0</v>
      </c>
      <c r="BH355" s="14" t="s">
        <v>83</v>
      </c>
      <c r="BI355" s="171" t="e">
        <f>ROUND(H355*#REF!,2)</f>
        <v>#REF!</v>
      </c>
      <c r="BJ355" s="14" t="s">
        <v>114</v>
      </c>
      <c r="BK355" s="170" t="s">
        <v>1038</v>
      </c>
    </row>
    <row r="356" spans="1:63" s="2" customFormat="1" ht="78">
      <c r="A356" s="31"/>
      <c r="B356" s="32"/>
      <c r="C356" s="33"/>
      <c r="D356" s="172" t="s">
        <v>383</v>
      </c>
      <c r="E356" s="33"/>
      <c r="F356" s="173" t="s">
        <v>1039</v>
      </c>
      <c r="G356" s="33"/>
      <c r="H356" s="174"/>
      <c r="I356" s="33"/>
      <c r="J356" s="36"/>
      <c r="K356" s="195"/>
      <c r="L356" s="196"/>
      <c r="M356" s="197"/>
      <c r="N356" s="197"/>
      <c r="O356" s="197"/>
      <c r="P356" s="197"/>
      <c r="Q356" s="197"/>
      <c r="R356" s="198"/>
      <c r="S356" s="31"/>
      <c r="T356" s="31"/>
      <c r="U356" s="31"/>
      <c r="V356" s="31"/>
      <c r="W356" s="31"/>
      <c r="X356" s="31"/>
      <c r="Y356" s="31"/>
      <c r="Z356" s="31"/>
      <c r="AA356" s="31"/>
      <c r="AB356" s="31"/>
      <c r="AC356" s="31"/>
      <c r="AR356" s="14" t="s">
        <v>383</v>
      </c>
      <c r="AS356" s="14" t="s">
        <v>83</v>
      </c>
    </row>
    <row r="357" spans="1:63" s="2" customFormat="1" ht="6.95" customHeight="1">
      <c r="A357" s="31"/>
      <c r="B357" s="51"/>
      <c r="C357" s="52"/>
      <c r="D357" s="52"/>
      <c r="E357" s="52"/>
      <c r="F357" s="52"/>
      <c r="G357" s="52"/>
      <c r="H357" s="52"/>
      <c r="I357" s="52"/>
      <c r="J357" s="36"/>
      <c r="K357" s="31"/>
      <c r="M357" s="31"/>
      <c r="N357" s="31"/>
      <c r="O357" s="31"/>
      <c r="P357" s="31"/>
      <c r="Q357" s="31"/>
      <c r="R357" s="31"/>
      <c r="S357" s="31"/>
      <c r="T357" s="31"/>
      <c r="U357" s="31"/>
      <c r="V357" s="31"/>
      <c r="W357" s="31"/>
      <c r="X357" s="31"/>
      <c r="Y357" s="31"/>
      <c r="Z357" s="31"/>
      <c r="AA357" s="31"/>
      <c r="AB357" s="31"/>
      <c r="AC357" s="31"/>
    </row>
  </sheetData>
  <sheetProtection password="C1E4" sheet="1" objects="1" scenarios="1" formatColumns="0" formatRows="0" autoFilter="0"/>
  <autoFilter ref="C115:I356"/>
  <mergeCells count="6">
    <mergeCell ref="E108:G108"/>
    <mergeCell ref="J2:T2"/>
    <mergeCell ref="E7:G7"/>
    <mergeCell ref="E16:G16"/>
    <mergeCell ref="E25:G25"/>
    <mergeCell ref="E85:G85"/>
  </mergeCells>
  <pageMargins left="0.39370078740157483" right="0.39370078740157483" top="0.39370078740157483" bottom="0.39370078740157483" header="0" footer="0"/>
  <pageSetup paperSize="9" fitToHeight="100" orientation="portrait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4</vt:i4>
      </vt:variant>
    </vt:vector>
  </HeadingPairs>
  <TitlesOfParts>
    <vt:vector size="5" baseType="lpstr">
      <vt:lpstr>OR_PHA - Opravy osobních ...</vt:lpstr>
      <vt:lpstr>'OR_PHA - Opravy osobních ...'!Názvy_tisku</vt:lpstr>
      <vt:lpstr>'Rekapitulace stavby'!Názvy_tisku</vt:lpstr>
      <vt:lpstr>'OR_PHA - Opravy osobních ...'!Oblast_tisku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Ulrich Ladislav, DiS.</dc:creator>
  <cp:lastModifiedBy>Ulrich Ladislav, DiS.</cp:lastModifiedBy>
  <cp:lastPrinted>2023-03-15T11:08:18Z</cp:lastPrinted>
  <dcterms:created xsi:type="dcterms:W3CDTF">2023-03-15T09:28:34Z</dcterms:created>
  <dcterms:modified xsi:type="dcterms:W3CDTF">2023-03-15T11:08:20Z</dcterms:modified>
</cp:coreProperties>
</file>